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na\Desktop\I. REBALANS 2021.G\"/>
    </mc:Choice>
  </mc:AlternateContent>
  <xr:revisionPtr revIDLastSave="0" documentId="13_ncr:1_{952E2E54-58FE-41C0-BAB1-9D185F1F031B}" xr6:coauthVersionLast="47" xr6:coauthVersionMax="47" xr10:uidLastSave="{00000000-0000-0000-0000-000000000000}"/>
  <bookViews>
    <workbookView xWindow="45" yWindow="0" windowWidth="28740" windowHeight="15600" activeTab="6" xr2:uid="{00000000-000D-0000-FFFF-FFFF00000000}"/>
  </bookViews>
  <sheets>
    <sheet name="Naslovna" sheetId="12" r:id="rId1"/>
    <sheet name="Prihodi" sheetId="5" r:id="rId2"/>
    <sheet name="Rashodi" sheetId="6" r:id="rId3"/>
    <sheet name="Racun financiranja" sheetId="7" r:id="rId4"/>
    <sheet name="razdjel 1" sheetId="8" r:id="rId5"/>
    <sheet name="razdjel 2" sheetId="9" r:id="rId6"/>
    <sheet name="Plan razv 2021." sheetId="13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2" l="1"/>
  <c r="I75" i="13"/>
  <c r="H75" i="13"/>
  <c r="G75" i="13"/>
  <c r="I74" i="13"/>
  <c r="H74" i="13"/>
  <c r="G74" i="13"/>
  <c r="I73" i="13"/>
  <c r="H73" i="13"/>
  <c r="G73" i="13"/>
  <c r="I38" i="13"/>
  <c r="H38" i="13"/>
  <c r="G38" i="13"/>
  <c r="I26" i="13"/>
  <c r="H26" i="13"/>
  <c r="G26" i="13"/>
  <c r="I25" i="13"/>
  <c r="H25" i="13"/>
  <c r="G25" i="13"/>
  <c r="I72" i="13"/>
  <c r="I71" i="13"/>
  <c r="I46" i="13"/>
  <c r="I49" i="13"/>
  <c r="I17" i="13"/>
  <c r="H14" i="13"/>
  <c r="F366" i="8"/>
  <c r="E130" i="8"/>
  <c r="E128" i="8" s="1"/>
  <c r="F128" i="8" s="1"/>
  <c r="D130" i="8"/>
  <c r="F132" i="8"/>
  <c r="E356" i="8"/>
  <c r="F359" i="8"/>
  <c r="D356" i="8"/>
  <c r="D498" i="9"/>
  <c r="D121" i="9"/>
  <c r="D60" i="9"/>
  <c r="E121" i="9"/>
  <c r="F484" i="9"/>
  <c r="F483" i="9"/>
  <c r="F481" i="9"/>
  <c r="F479" i="9"/>
  <c r="F478" i="9"/>
  <c r="F476" i="9"/>
  <c r="F474" i="9"/>
  <c r="F473" i="9"/>
  <c r="F471" i="9"/>
  <c r="F469" i="9"/>
  <c r="F468" i="9"/>
  <c r="F466" i="9"/>
  <c r="E53" i="6"/>
  <c r="E52" i="6"/>
  <c r="E51" i="6"/>
  <c r="E50" i="6"/>
  <c r="E49" i="6"/>
  <c r="D48" i="6"/>
  <c r="E48" i="6" s="1"/>
  <c r="E46" i="6"/>
  <c r="E45" i="6"/>
  <c r="D44" i="6"/>
  <c r="E41" i="6"/>
  <c r="E40" i="6"/>
  <c r="E39" i="6"/>
  <c r="E38" i="6"/>
  <c r="E37" i="6"/>
  <c r="D36" i="6"/>
  <c r="E36" i="6" s="1"/>
  <c r="E34" i="6"/>
  <c r="E33" i="6"/>
  <c r="E31" i="6"/>
  <c r="E30" i="6"/>
  <c r="E29" i="6"/>
  <c r="D28" i="6"/>
  <c r="E28" i="6" s="1"/>
  <c r="E24" i="6"/>
  <c r="E26" i="6"/>
  <c r="E25" i="6"/>
  <c r="D24" i="6"/>
  <c r="E22" i="6"/>
  <c r="E21" i="6"/>
  <c r="E12" i="6"/>
  <c r="E11" i="6"/>
  <c r="E10" i="6"/>
  <c r="E9" i="6"/>
  <c r="E19" i="6"/>
  <c r="E18" i="6"/>
  <c r="E17" i="6"/>
  <c r="E16" i="6"/>
  <c r="E15" i="6"/>
  <c r="D14" i="6"/>
  <c r="D7" i="6" s="1"/>
  <c r="D9" i="6"/>
  <c r="C5" i="6"/>
  <c r="C43" i="6"/>
  <c r="C48" i="6"/>
  <c r="C44" i="6"/>
  <c r="C7" i="6"/>
  <c r="C36" i="6"/>
  <c r="C28" i="6"/>
  <c r="C24" i="6"/>
  <c r="C14" i="6"/>
  <c r="C9" i="6"/>
  <c r="F464" i="9"/>
  <c r="F463" i="9"/>
  <c r="F461" i="9"/>
  <c r="E422" i="8"/>
  <c r="D422" i="8"/>
  <c r="F446" i="8"/>
  <c r="F445" i="8"/>
  <c r="F444" i="8"/>
  <c r="F442" i="8"/>
  <c r="F440" i="8"/>
  <c r="F439" i="8"/>
  <c r="F438" i="8"/>
  <c r="F436" i="8"/>
  <c r="F434" i="8"/>
  <c r="F433" i="8"/>
  <c r="F432" i="8"/>
  <c r="F430" i="8"/>
  <c r="F428" i="8"/>
  <c r="F427" i="8"/>
  <c r="F426" i="8"/>
  <c r="F424" i="8"/>
  <c r="F422" i="8" s="1"/>
  <c r="F20" i="12"/>
  <c r="F94" i="8"/>
  <c r="F93" i="8"/>
  <c r="F91" i="8"/>
  <c r="F459" i="9"/>
  <c r="F458" i="9"/>
  <c r="F456" i="9"/>
  <c r="F454" i="9"/>
  <c r="F453" i="9"/>
  <c r="F451" i="9"/>
  <c r="E81" i="8"/>
  <c r="F83" i="8"/>
  <c r="D81" i="8"/>
  <c r="F405" i="8"/>
  <c r="F404" i="8"/>
  <c r="F402" i="8"/>
  <c r="F449" i="9"/>
  <c r="F448" i="9"/>
  <c r="F446" i="9"/>
  <c r="F252" i="8"/>
  <c r="F251" i="8"/>
  <c r="F444" i="9"/>
  <c r="F443" i="9"/>
  <c r="F441" i="9"/>
  <c r="F439" i="9"/>
  <c r="F438" i="9"/>
  <c r="F436" i="9"/>
  <c r="F224" i="9"/>
  <c r="F223" i="9"/>
  <c r="E221" i="9"/>
  <c r="F224" i="8"/>
  <c r="E222" i="8"/>
  <c r="E220" i="8" s="1"/>
  <c r="D222" i="8"/>
  <c r="F204" i="8"/>
  <c r="E202" i="8"/>
  <c r="E200" i="8" s="1"/>
  <c r="D202" i="8"/>
  <c r="F213" i="8"/>
  <c r="F212" i="8"/>
  <c r="F99" i="8"/>
  <c r="F98" i="8"/>
  <c r="F96" i="8"/>
  <c r="F175" i="8"/>
  <c r="F174" i="8"/>
  <c r="F172" i="8"/>
  <c r="F171" i="8"/>
  <c r="E169" i="8"/>
  <c r="D169" i="8"/>
  <c r="F434" i="9"/>
  <c r="F433" i="9"/>
  <c r="F431" i="9"/>
  <c r="E498" i="9"/>
  <c r="F553" i="9"/>
  <c r="F548" i="9"/>
  <c r="F543" i="9"/>
  <c r="F533" i="9"/>
  <c r="F538" i="9"/>
  <c r="F558" i="9"/>
  <c r="F528" i="9"/>
  <c r="F527" i="9"/>
  <c r="F525" i="9"/>
  <c r="F523" i="9"/>
  <c r="F522" i="9"/>
  <c r="F520" i="9"/>
  <c r="F518" i="9"/>
  <c r="F517" i="9"/>
  <c r="F515" i="9"/>
  <c r="F513" i="9"/>
  <c r="F512" i="9"/>
  <c r="F510" i="9"/>
  <c r="F508" i="9"/>
  <c r="F507" i="9"/>
  <c r="F505" i="9"/>
  <c r="F503" i="9"/>
  <c r="F502" i="9"/>
  <c r="F385" i="9"/>
  <c r="F384" i="9"/>
  <c r="E382" i="9"/>
  <c r="D382" i="9"/>
  <c r="F253" i="9"/>
  <c r="F252" i="9"/>
  <c r="E250" i="9"/>
  <c r="D250" i="9"/>
  <c r="E242" i="9"/>
  <c r="D242" i="9"/>
  <c r="F245" i="9"/>
  <c r="F244" i="9"/>
  <c r="E198" i="9"/>
  <c r="F201" i="9"/>
  <c r="F200" i="9"/>
  <c r="D198" i="9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8" i="13"/>
  <c r="I45" i="13"/>
  <c r="I44" i="13"/>
  <c r="I43" i="13"/>
  <c r="I42" i="13"/>
  <c r="I37" i="13"/>
  <c r="I36" i="13"/>
  <c r="I35" i="13"/>
  <c r="I34" i="13"/>
  <c r="I33" i="13"/>
  <c r="I32" i="13"/>
  <c r="I24" i="13"/>
  <c r="I23" i="13"/>
  <c r="I22" i="13"/>
  <c r="I21" i="13"/>
  <c r="I20" i="13"/>
  <c r="I18" i="13"/>
  <c r="I11" i="13"/>
  <c r="E9" i="7"/>
  <c r="E8" i="7"/>
  <c r="D5" i="7"/>
  <c r="D7" i="7"/>
  <c r="E44" i="5"/>
  <c r="E43" i="5"/>
  <c r="E41" i="5"/>
  <c r="E40" i="5"/>
  <c r="D38" i="5"/>
  <c r="E36" i="5"/>
  <c r="E35" i="5"/>
  <c r="E33" i="5"/>
  <c r="E32" i="5"/>
  <c r="D31" i="5"/>
  <c r="E29" i="5"/>
  <c r="E27" i="5"/>
  <c r="E28" i="5"/>
  <c r="D26" i="5"/>
  <c r="E24" i="5"/>
  <c r="E23" i="5"/>
  <c r="E22" i="5"/>
  <c r="D21" i="5"/>
  <c r="E19" i="5"/>
  <c r="E18" i="5"/>
  <c r="E17" i="5"/>
  <c r="E16" i="5"/>
  <c r="E15" i="5"/>
  <c r="D14" i="5"/>
  <c r="E12" i="5"/>
  <c r="E11" i="5"/>
  <c r="E10" i="5"/>
  <c r="D9" i="5"/>
  <c r="F420" i="8"/>
  <c r="F419" i="8"/>
  <c r="F417" i="8"/>
  <c r="F415" i="8"/>
  <c r="F414" i="8"/>
  <c r="F412" i="8"/>
  <c r="F410" i="8"/>
  <c r="F409" i="8"/>
  <c r="F407" i="8"/>
  <c r="F400" i="8"/>
  <c r="F399" i="8"/>
  <c r="F397" i="8"/>
  <c r="F395" i="8"/>
  <c r="F390" i="8"/>
  <c r="F385" i="8"/>
  <c r="F384" i="8"/>
  <c r="F379" i="8"/>
  <c r="F374" i="8"/>
  <c r="F369" i="8"/>
  <c r="E383" i="8"/>
  <c r="E381" i="8" s="1"/>
  <c r="E364" i="8" s="1"/>
  <c r="F362" i="8"/>
  <c r="F361" i="8"/>
  <c r="F358" i="8"/>
  <c r="F357" i="8"/>
  <c r="E354" i="8"/>
  <c r="F352" i="8"/>
  <c r="F349" i="8"/>
  <c r="F346" i="8"/>
  <c r="F345" i="8"/>
  <c r="F344" i="8"/>
  <c r="F343" i="8"/>
  <c r="E342" i="8"/>
  <c r="F340" i="8"/>
  <c r="F339" i="8"/>
  <c r="F338" i="8"/>
  <c r="E337" i="8"/>
  <c r="E335" i="8" s="1"/>
  <c r="F333" i="8"/>
  <c r="F332" i="8"/>
  <c r="F330" i="8"/>
  <c r="F329" i="8"/>
  <c r="E328" i="8"/>
  <c r="E326" i="8" s="1"/>
  <c r="F322" i="8"/>
  <c r="F321" i="8"/>
  <c r="F319" i="8"/>
  <c r="F317" i="8"/>
  <c r="F314" i="8"/>
  <c r="F313" i="8"/>
  <c r="F307" i="8"/>
  <c r="F305" i="8"/>
  <c r="F304" i="8"/>
  <c r="F302" i="8"/>
  <c r="F301" i="8"/>
  <c r="F300" i="8"/>
  <c r="F297" i="8"/>
  <c r="F296" i="8"/>
  <c r="F291" i="8"/>
  <c r="F286" i="8"/>
  <c r="F285" i="8"/>
  <c r="F283" i="8"/>
  <c r="F281" i="8"/>
  <c r="F276" i="8"/>
  <c r="F275" i="8"/>
  <c r="F273" i="8"/>
  <c r="F271" i="8"/>
  <c r="E312" i="8"/>
  <c r="E310" i="8" s="1"/>
  <c r="E299" i="8"/>
  <c r="E295" i="8"/>
  <c r="F264" i="8"/>
  <c r="F263" i="8"/>
  <c r="F261" i="8"/>
  <c r="F259" i="8"/>
  <c r="F258" i="8"/>
  <c r="F255" i="8"/>
  <c r="F247" i="8"/>
  <c r="F242" i="8"/>
  <c r="F241" i="8"/>
  <c r="E257" i="8"/>
  <c r="E249" i="8" s="1"/>
  <c r="E240" i="8"/>
  <c r="E238" i="8" s="1"/>
  <c r="F234" i="8"/>
  <c r="F233" i="8"/>
  <c r="F231" i="8"/>
  <c r="F229" i="8"/>
  <c r="F223" i="8"/>
  <c r="F218" i="8"/>
  <c r="F217" i="8"/>
  <c r="F215" i="8"/>
  <c r="F210" i="8"/>
  <c r="F209" i="8"/>
  <c r="F203" i="8"/>
  <c r="F198" i="8"/>
  <c r="F193" i="8"/>
  <c r="F192" i="8"/>
  <c r="F187" i="8"/>
  <c r="F182" i="8"/>
  <c r="F181" i="8"/>
  <c r="F179" i="8"/>
  <c r="E208" i="8"/>
  <c r="E206" i="8" s="1"/>
  <c r="E191" i="8"/>
  <c r="E189" i="8" s="1"/>
  <c r="F167" i="8"/>
  <c r="F166" i="8"/>
  <c r="F164" i="8"/>
  <c r="F162" i="8"/>
  <c r="F157" i="8"/>
  <c r="F156" i="8"/>
  <c r="F154" i="8"/>
  <c r="F152" i="8"/>
  <c r="F147" i="8"/>
  <c r="F143" i="8"/>
  <c r="F142" i="8"/>
  <c r="E141" i="8"/>
  <c r="E139" i="8" s="1"/>
  <c r="F137" i="8"/>
  <c r="F136" i="8"/>
  <c r="F134" i="8"/>
  <c r="F131" i="8"/>
  <c r="F130" i="8"/>
  <c r="F126" i="8"/>
  <c r="F121" i="8"/>
  <c r="F120" i="8"/>
  <c r="F117" i="8"/>
  <c r="F114" i="8"/>
  <c r="F113" i="8"/>
  <c r="F112" i="8"/>
  <c r="F111" i="8"/>
  <c r="F108" i="8"/>
  <c r="F107" i="8"/>
  <c r="F106" i="8"/>
  <c r="E110" i="8"/>
  <c r="E105" i="8"/>
  <c r="E119" i="8"/>
  <c r="F89" i="8"/>
  <c r="F88" i="8"/>
  <c r="E87" i="8"/>
  <c r="E85" i="8" s="1"/>
  <c r="F82" i="8"/>
  <c r="F79" i="8"/>
  <c r="F78" i="8"/>
  <c r="F76" i="8"/>
  <c r="F75" i="8"/>
  <c r="F74" i="8"/>
  <c r="F73" i="8"/>
  <c r="F72" i="8"/>
  <c r="F69" i="8"/>
  <c r="F68" i="8"/>
  <c r="F67" i="8"/>
  <c r="E71" i="8"/>
  <c r="E66" i="8"/>
  <c r="F59" i="8"/>
  <c r="F58" i="8"/>
  <c r="E57" i="8"/>
  <c r="E55" i="8" s="1"/>
  <c r="F53" i="8"/>
  <c r="F52" i="8"/>
  <c r="F50" i="8"/>
  <c r="F48" i="8"/>
  <c r="F47" i="8"/>
  <c r="F45" i="8"/>
  <c r="F43" i="8"/>
  <c r="F40" i="8"/>
  <c r="E37" i="8"/>
  <c r="F35" i="8"/>
  <c r="F34" i="8"/>
  <c r="F30" i="8"/>
  <c r="F29" i="8"/>
  <c r="F27" i="8"/>
  <c r="F26" i="8"/>
  <c r="F25" i="8"/>
  <c r="F24" i="8"/>
  <c r="E23" i="8"/>
  <c r="F21" i="8"/>
  <c r="F20" i="8"/>
  <c r="F19" i="8"/>
  <c r="E18" i="8"/>
  <c r="E16" i="8" s="1"/>
  <c r="E486" i="9"/>
  <c r="F496" i="9"/>
  <c r="F491" i="9"/>
  <c r="F429" i="9"/>
  <c r="F428" i="9"/>
  <c r="F426" i="9"/>
  <c r="F424" i="9"/>
  <c r="F423" i="9"/>
  <c r="F421" i="9"/>
  <c r="F420" i="9"/>
  <c r="E418" i="9"/>
  <c r="F416" i="9"/>
  <c r="F415" i="9"/>
  <c r="F413" i="9"/>
  <c r="F411" i="9"/>
  <c r="F410" i="9"/>
  <c r="F408" i="9"/>
  <c r="F406" i="9"/>
  <c r="F405" i="9"/>
  <c r="F403" i="9"/>
  <c r="F402" i="9"/>
  <c r="E400" i="9"/>
  <c r="F398" i="9"/>
  <c r="F397" i="9"/>
  <c r="F395" i="9"/>
  <c r="F393" i="9"/>
  <c r="F392" i="9"/>
  <c r="F390" i="9"/>
  <c r="F388" i="9"/>
  <c r="F387" i="9"/>
  <c r="F380" i="9"/>
  <c r="F375" i="9"/>
  <c r="F370" i="9"/>
  <c r="F365" i="9"/>
  <c r="F360" i="9"/>
  <c r="F359" i="9"/>
  <c r="F357" i="9"/>
  <c r="F355" i="9"/>
  <c r="F354" i="9"/>
  <c r="F352" i="9"/>
  <c r="F350" i="9"/>
  <c r="F349" i="9"/>
  <c r="F347" i="9"/>
  <c r="F345" i="9"/>
  <c r="F344" i="9"/>
  <c r="F342" i="9"/>
  <c r="F340" i="9"/>
  <c r="F339" i="9"/>
  <c r="F337" i="9"/>
  <c r="F335" i="9"/>
  <c r="F334" i="9"/>
  <c r="F332" i="9"/>
  <c r="F330" i="9"/>
  <c r="F329" i="9"/>
  <c r="F327" i="9"/>
  <c r="F325" i="9"/>
  <c r="F324" i="9"/>
  <c r="F322" i="9"/>
  <c r="F320" i="9"/>
  <c r="F319" i="9"/>
  <c r="F317" i="9"/>
  <c r="F315" i="9"/>
  <c r="F314" i="9"/>
  <c r="F312" i="9"/>
  <c r="F310" i="9"/>
  <c r="F309" i="9"/>
  <c r="F307" i="9"/>
  <c r="F305" i="9"/>
  <c r="F304" i="9"/>
  <c r="F302" i="9"/>
  <c r="F300" i="9"/>
  <c r="F295" i="9"/>
  <c r="F290" i="9"/>
  <c r="F287" i="9"/>
  <c r="F286" i="9"/>
  <c r="F285" i="9"/>
  <c r="E283" i="9"/>
  <c r="F281" i="9"/>
  <c r="F276" i="9"/>
  <c r="F271" i="9"/>
  <c r="F270" i="9"/>
  <c r="F268" i="9"/>
  <c r="F266" i="9"/>
  <c r="F265" i="9"/>
  <c r="F263" i="9"/>
  <c r="F261" i="9"/>
  <c r="F260" i="9"/>
  <c r="F256" i="9"/>
  <c r="F255" i="9"/>
  <c r="F248" i="9"/>
  <c r="F247" i="9"/>
  <c r="F240" i="9"/>
  <c r="F235" i="9"/>
  <c r="F232" i="9"/>
  <c r="F231" i="9"/>
  <c r="E229" i="9"/>
  <c r="F227" i="9"/>
  <c r="F219" i="9"/>
  <c r="F218" i="9"/>
  <c r="F216" i="9"/>
  <c r="F214" i="9"/>
  <c r="F213" i="9"/>
  <c r="F211" i="9"/>
  <c r="F209" i="9"/>
  <c r="F208" i="9"/>
  <c r="F206" i="9"/>
  <c r="F204" i="9"/>
  <c r="F203" i="9"/>
  <c r="F196" i="9"/>
  <c r="F195" i="9"/>
  <c r="F193" i="9"/>
  <c r="F191" i="9"/>
  <c r="F190" i="9"/>
  <c r="F188" i="9"/>
  <c r="F186" i="9"/>
  <c r="F185" i="9"/>
  <c r="F183" i="9"/>
  <c r="F181" i="9"/>
  <c r="F180" i="9"/>
  <c r="F178" i="9"/>
  <c r="F176" i="9"/>
  <c r="F171" i="9"/>
  <c r="F170" i="9"/>
  <c r="F168" i="9"/>
  <c r="F166" i="9"/>
  <c r="F165" i="9"/>
  <c r="F161" i="9"/>
  <c r="F160" i="9"/>
  <c r="F158" i="9"/>
  <c r="F156" i="9"/>
  <c r="F151" i="9"/>
  <c r="F150" i="9"/>
  <c r="E149" i="9"/>
  <c r="E147" i="9" s="1"/>
  <c r="F145" i="9"/>
  <c r="F144" i="9"/>
  <c r="E143" i="9"/>
  <c r="E141" i="9" s="1"/>
  <c r="F139" i="9"/>
  <c r="F138" i="9"/>
  <c r="F137" i="9"/>
  <c r="E136" i="9"/>
  <c r="E134" i="9" s="1"/>
  <c r="F132" i="9"/>
  <c r="F131" i="9"/>
  <c r="F129" i="9"/>
  <c r="F127" i="9"/>
  <c r="F126" i="9"/>
  <c r="E125" i="9"/>
  <c r="E123" i="9" s="1"/>
  <c r="F117" i="9"/>
  <c r="F116" i="9"/>
  <c r="F114" i="9"/>
  <c r="F112" i="9"/>
  <c r="F111" i="9"/>
  <c r="F109" i="9"/>
  <c r="F104" i="9"/>
  <c r="F103" i="9"/>
  <c r="F101" i="9"/>
  <c r="E106" i="9"/>
  <c r="E99" i="9" s="1"/>
  <c r="F97" i="9"/>
  <c r="F96" i="9"/>
  <c r="F94" i="9"/>
  <c r="F93" i="9"/>
  <c r="E91" i="9"/>
  <c r="F89" i="9"/>
  <c r="F88" i="9"/>
  <c r="F86" i="9"/>
  <c r="E83" i="9"/>
  <c r="F81" i="9"/>
  <c r="F80" i="9"/>
  <c r="F78" i="9"/>
  <c r="F76" i="9"/>
  <c r="F75" i="9"/>
  <c r="F73" i="9"/>
  <c r="F71" i="9"/>
  <c r="F70" i="9"/>
  <c r="F68" i="9"/>
  <c r="F66" i="9"/>
  <c r="F65" i="9"/>
  <c r="E64" i="9"/>
  <c r="E62" i="9" s="1"/>
  <c r="E60" i="9" s="1"/>
  <c r="F58" i="9"/>
  <c r="F53" i="9"/>
  <c r="F52" i="9"/>
  <c r="F50" i="9"/>
  <c r="F48" i="9"/>
  <c r="F47" i="9"/>
  <c r="F45" i="9"/>
  <c r="F43" i="9"/>
  <c r="F42" i="9"/>
  <c r="F40" i="9"/>
  <c r="F38" i="9"/>
  <c r="F37" i="9"/>
  <c r="F35" i="9"/>
  <c r="F33" i="9"/>
  <c r="F32" i="9"/>
  <c r="F30" i="9"/>
  <c r="F28" i="9"/>
  <c r="F23" i="9"/>
  <c r="F18" i="9"/>
  <c r="F13" i="9"/>
  <c r="F12" i="9"/>
  <c r="E11" i="9"/>
  <c r="E9" i="9" s="1"/>
  <c r="E7" i="9" s="1"/>
  <c r="D43" i="6" l="1"/>
  <c r="E43" i="6" s="1"/>
  <c r="G19" i="12" s="1"/>
  <c r="E44" i="6"/>
  <c r="E14" i="6"/>
  <c r="E7" i="6" s="1"/>
  <c r="E119" i="9"/>
  <c r="F18" i="12"/>
  <c r="D7" i="5"/>
  <c r="D5" i="5" s="1"/>
  <c r="E5" i="9"/>
  <c r="F169" i="8"/>
  <c r="E177" i="8"/>
  <c r="E236" i="8"/>
  <c r="E14" i="8"/>
  <c r="E12" i="8" s="1"/>
  <c r="F18" i="8"/>
  <c r="E293" i="8"/>
  <c r="E266" i="8" s="1"/>
  <c r="F23" i="8"/>
  <c r="E64" i="8"/>
  <c r="E62" i="8" s="1"/>
  <c r="E324" i="8"/>
  <c r="E103" i="8"/>
  <c r="E101" i="8" s="1"/>
  <c r="F250" i="9"/>
  <c r="F382" i="9"/>
  <c r="F198" i="9"/>
  <c r="F242" i="9"/>
  <c r="D369" i="9"/>
  <c r="D299" i="9"/>
  <c r="D294" i="9"/>
  <c r="F19" i="12" l="1"/>
  <c r="D5" i="6"/>
  <c r="G18" i="12"/>
  <c r="E5" i="6"/>
  <c r="E60" i="8"/>
  <c r="E11" i="8" s="1"/>
  <c r="E4" i="9"/>
  <c r="D292" i="9"/>
  <c r="F292" i="9" s="1"/>
  <c r="F294" i="9"/>
  <c r="D367" i="9"/>
  <c r="F367" i="9" s="1"/>
  <c r="F369" i="9"/>
  <c r="D297" i="9"/>
  <c r="F297" i="9" s="1"/>
  <c r="F299" i="9"/>
  <c r="D400" i="9"/>
  <c r="F400" i="9" s="1"/>
  <c r="D418" i="9" l="1"/>
  <c r="F418" i="9" s="1"/>
  <c r="D257" i="8" l="1"/>
  <c r="F257" i="8" s="1"/>
  <c r="C31" i="5" l="1"/>
  <c r="E31" i="5" s="1"/>
  <c r="D57" i="9" l="1"/>
  <c r="D55" i="9" l="1"/>
  <c r="F55" i="9" s="1"/>
  <c r="F57" i="9"/>
  <c r="G14" i="13"/>
  <c r="I14" i="13" l="1"/>
  <c r="E19" i="12" l="1"/>
  <c r="E18" i="12" l="1"/>
  <c r="D495" i="9" l="1"/>
  <c r="D258" i="9"/>
  <c r="F258" i="9" s="1"/>
  <c r="D163" i="9"/>
  <c r="F163" i="9" s="1"/>
  <c r="D143" i="9"/>
  <c r="F143" i="9" s="1"/>
  <c r="D493" i="9" l="1"/>
  <c r="F493" i="9" s="1"/>
  <c r="F495" i="9"/>
  <c r="D500" i="9"/>
  <c r="F500" i="9" l="1"/>
  <c r="D295" i="8"/>
  <c r="F295" i="8" s="1"/>
  <c r="D161" i="8"/>
  <c r="D159" i="8" l="1"/>
  <c r="F159" i="8" s="1"/>
  <c r="F161" i="8"/>
  <c r="D557" i="9"/>
  <c r="D552" i="9"/>
  <c r="D547" i="9"/>
  <c r="D542" i="9"/>
  <c r="D537" i="9"/>
  <c r="D532" i="9"/>
  <c r="D490" i="9"/>
  <c r="D379" i="9"/>
  <c r="D374" i="9"/>
  <c r="D364" i="9"/>
  <c r="D289" i="9"/>
  <c r="D280" i="9"/>
  <c r="D275" i="9"/>
  <c r="D239" i="9"/>
  <c r="D234" i="9"/>
  <c r="F234" i="9" s="1"/>
  <c r="D226" i="9"/>
  <c r="D221" i="9" s="1"/>
  <c r="F221" i="9" s="1"/>
  <c r="D175" i="9"/>
  <c r="D155" i="9"/>
  <c r="D149" i="9"/>
  <c r="D141" i="9"/>
  <c r="F141" i="9" s="1"/>
  <c r="D136" i="9"/>
  <c r="D125" i="9"/>
  <c r="D108" i="9"/>
  <c r="F108" i="9" s="1"/>
  <c r="D85" i="9"/>
  <c r="D64" i="9"/>
  <c r="D27" i="9"/>
  <c r="D22" i="9"/>
  <c r="D17" i="9"/>
  <c r="D11" i="9"/>
  <c r="D530" i="9" l="1"/>
  <c r="F532" i="9"/>
  <c r="D540" i="9"/>
  <c r="F540" i="9" s="1"/>
  <c r="F542" i="9"/>
  <c r="D550" i="9"/>
  <c r="F550" i="9" s="1"/>
  <c r="F552" i="9"/>
  <c r="D535" i="9"/>
  <c r="F535" i="9" s="1"/>
  <c r="F537" i="9"/>
  <c r="D545" i="9"/>
  <c r="F545" i="9" s="1"/>
  <c r="F547" i="9"/>
  <c r="D555" i="9"/>
  <c r="F555" i="9" s="1"/>
  <c r="F557" i="9"/>
  <c r="D362" i="9"/>
  <c r="F362" i="9" s="1"/>
  <c r="F364" i="9"/>
  <c r="D377" i="9"/>
  <c r="F377" i="9" s="1"/>
  <c r="F379" i="9"/>
  <c r="F289" i="9"/>
  <c r="D283" i="9"/>
  <c r="F283" i="9" s="1"/>
  <c r="D372" i="9"/>
  <c r="F372" i="9" s="1"/>
  <c r="F374" i="9"/>
  <c r="D488" i="9"/>
  <c r="F488" i="9" s="1"/>
  <c r="F490" i="9"/>
  <c r="F226" i="9"/>
  <c r="D237" i="9"/>
  <c r="F237" i="9" s="1"/>
  <c r="F239" i="9"/>
  <c r="D278" i="9"/>
  <c r="F278" i="9" s="1"/>
  <c r="F280" i="9"/>
  <c r="D273" i="9"/>
  <c r="F273" i="9" s="1"/>
  <c r="F275" i="9"/>
  <c r="D83" i="9"/>
  <c r="F83" i="9" s="1"/>
  <c r="F85" i="9"/>
  <c r="D123" i="9"/>
  <c r="F125" i="9"/>
  <c r="D153" i="9"/>
  <c r="F153" i="9" s="1"/>
  <c r="F155" i="9"/>
  <c r="D62" i="9"/>
  <c r="F64" i="9"/>
  <c r="D134" i="9"/>
  <c r="F134" i="9" s="1"/>
  <c r="F136" i="9"/>
  <c r="D147" i="9"/>
  <c r="F147" i="9" s="1"/>
  <c r="F149" i="9"/>
  <c r="D173" i="9"/>
  <c r="F173" i="9" s="1"/>
  <c r="F175" i="9"/>
  <c r="D9" i="9"/>
  <c r="F11" i="9"/>
  <c r="D20" i="9"/>
  <c r="F20" i="9" s="1"/>
  <c r="F22" i="9"/>
  <c r="D15" i="9"/>
  <c r="F15" i="9" s="1"/>
  <c r="F17" i="9"/>
  <c r="D25" i="9"/>
  <c r="F25" i="9" s="1"/>
  <c r="F27" i="9"/>
  <c r="D106" i="9"/>
  <c r="D99" i="9" s="1"/>
  <c r="D229" i="9"/>
  <c r="F229" i="9" s="1"/>
  <c r="D91" i="9"/>
  <c r="F91" i="9" s="1"/>
  <c r="D394" i="8"/>
  <c r="D389" i="8"/>
  <c r="D383" i="8"/>
  <c r="D378" i="8"/>
  <c r="D373" i="8"/>
  <c r="D368" i="8"/>
  <c r="D351" i="8"/>
  <c r="F351" i="8" s="1"/>
  <c r="D348" i="8"/>
  <c r="F348" i="8" s="1"/>
  <c r="D342" i="8"/>
  <c r="F342" i="8" s="1"/>
  <c r="D337" i="8"/>
  <c r="F337" i="8" s="1"/>
  <c r="D328" i="8"/>
  <c r="F328" i="8" s="1"/>
  <c r="D312" i="8"/>
  <c r="F312" i="8" s="1"/>
  <c r="D316" i="8"/>
  <c r="F316" i="8" s="1"/>
  <c r="D299" i="8"/>
  <c r="F299" i="8" s="1"/>
  <c r="D290" i="8"/>
  <c r="D280" i="8"/>
  <c r="D270" i="8"/>
  <c r="D254" i="8"/>
  <c r="D246" i="8"/>
  <c r="D240" i="8"/>
  <c r="D228" i="8"/>
  <c r="D208" i="8"/>
  <c r="D206" i="8" s="1"/>
  <c r="F254" i="8" l="1"/>
  <c r="D249" i="8"/>
  <c r="F249" i="8" s="1"/>
  <c r="F9" i="9"/>
  <c r="D7" i="9"/>
  <c r="F60" i="9"/>
  <c r="D486" i="9"/>
  <c r="F486" i="9" s="1"/>
  <c r="D220" i="8"/>
  <c r="F220" i="8" s="1"/>
  <c r="F222" i="8"/>
  <c r="D238" i="8"/>
  <c r="F238" i="8" s="1"/>
  <c r="F240" i="8"/>
  <c r="D278" i="8"/>
  <c r="F278" i="8" s="1"/>
  <c r="F280" i="8"/>
  <c r="D354" i="8"/>
  <c r="F354" i="8" s="1"/>
  <c r="F356" i="8"/>
  <c r="D371" i="8"/>
  <c r="F371" i="8" s="1"/>
  <c r="F373" i="8"/>
  <c r="D381" i="8"/>
  <c r="F381" i="8" s="1"/>
  <c r="F383" i="8"/>
  <c r="D392" i="8"/>
  <c r="F392" i="8" s="1"/>
  <c r="F394" i="8"/>
  <c r="F206" i="8"/>
  <c r="F208" i="8"/>
  <c r="D226" i="8"/>
  <c r="F226" i="8" s="1"/>
  <c r="F228" i="8"/>
  <c r="D244" i="8"/>
  <c r="F244" i="8" s="1"/>
  <c r="F246" i="8"/>
  <c r="D268" i="8"/>
  <c r="F268" i="8" s="1"/>
  <c r="F270" i="8"/>
  <c r="D288" i="8"/>
  <c r="F288" i="8" s="1"/>
  <c r="F290" i="8"/>
  <c r="D366" i="8"/>
  <c r="F368" i="8"/>
  <c r="D376" i="8"/>
  <c r="F376" i="8" s="1"/>
  <c r="F378" i="8"/>
  <c r="D387" i="8"/>
  <c r="F387" i="8" s="1"/>
  <c r="F389" i="8"/>
  <c r="F530" i="9"/>
  <c r="F498" i="9"/>
  <c r="F123" i="9"/>
  <c r="F99" i="9"/>
  <c r="F106" i="9"/>
  <c r="F62" i="9"/>
  <c r="D326" i="8"/>
  <c r="F326" i="8" s="1"/>
  <c r="D335" i="8"/>
  <c r="F335" i="8" s="1"/>
  <c r="D293" i="8"/>
  <c r="D310" i="8"/>
  <c r="F310" i="8" s="1"/>
  <c r="D197" i="8"/>
  <c r="D191" i="8"/>
  <c r="D186" i="8"/>
  <c r="D151" i="8"/>
  <c r="D146" i="8"/>
  <c r="D141" i="8"/>
  <c r="D125" i="8"/>
  <c r="D119" i="8"/>
  <c r="F119" i="8" s="1"/>
  <c r="D116" i="8"/>
  <c r="F116" i="8" s="1"/>
  <c r="D110" i="8"/>
  <c r="F110" i="8" s="1"/>
  <c r="D105" i="8"/>
  <c r="F105" i="8" s="1"/>
  <c r="D87" i="8"/>
  <c r="F81" i="8"/>
  <c r="D71" i="8"/>
  <c r="F71" i="8" s="1"/>
  <c r="D66" i="8"/>
  <c r="F66" i="8" s="1"/>
  <c r="D57" i="8"/>
  <c r="D42" i="8"/>
  <c r="F42" i="8" s="1"/>
  <c r="D39" i="8"/>
  <c r="F39" i="8" s="1"/>
  <c r="D32" i="8"/>
  <c r="F32" i="8" s="1"/>
  <c r="D23" i="8"/>
  <c r="D18" i="8"/>
  <c r="D364" i="8" l="1"/>
  <c r="F364" i="8" s="1"/>
  <c r="D119" i="9"/>
  <c r="F119" i="9" s="1"/>
  <c r="F121" i="9"/>
  <c r="D5" i="9"/>
  <c r="F5" i="9" s="1"/>
  <c r="F7" i="9"/>
  <c r="D55" i="8"/>
  <c r="F55" i="8" s="1"/>
  <c r="F57" i="8"/>
  <c r="D85" i="8"/>
  <c r="F85" i="8" s="1"/>
  <c r="F87" i="8"/>
  <c r="D139" i="8"/>
  <c r="F139" i="8" s="1"/>
  <c r="F141" i="8"/>
  <c r="D149" i="8"/>
  <c r="F149" i="8" s="1"/>
  <c r="F151" i="8"/>
  <c r="D189" i="8"/>
  <c r="F189" i="8" s="1"/>
  <c r="F191" i="8"/>
  <c r="D200" i="8"/>
  <c r="F200" i="8" s="1"/>
  <c r="F202" i="8"/>
  <c r="D266" i="8"/>
  <c r="F266" i="8" s="1"/>
  <c r="F293" i="8"/>
  <c r="D16" i="8"/>
  <c r="F16" i="8" s="1"/>
  <c r="D123" i="8"/>
  <c r="F123" i="8" s="1"/>
  <c r="F125" i="8"/>
  <c r="D145" i="8"/>
  <c r="F145" i="8" s="1"/>
  <c r="F146" i="8"/>
  <c r="D184" i="8"/>
  <c r="F186" i="8"/>
  <c r="D195" i="8"/>
  <c r="F195" i="8" s="1"/>
  <c r="F197" i="8"/>
  <c r="D236" i="8"/>
  <c r="F236" i="8" s="1"/>
  <c r="D324" i="8"/>
  <c r="F324" i="8" s="1"/>
  <c r="D103" i="8"/>
  <c r="D37" i="8"/>
  <c r="D64" i="8"/>
  <c r="C7" i="7"/>
  <c r="D62" i="8" l="1"/>
  <c r="D101" i="8"/>
  <c r="C5" i="7"/>
  <c r="E5" i="7" s="1"/>
  <c r="E7" i="7"/>
  <c r="F4" i="9"/>
  <c r="F101" i="8"/>
  <c r="F62" i="8"/>
  <c r="F64" i="8"/>
  <c r="F103" i="8"/>
  <c r="F184" i="8"/>
  <c r="D177" i="8"/>
  <c r="F177" i="8" s="1"/>
  <c r="D14" i="8"/>
  <c r="F37" i="8"/>
  <c r="D4" i="9"/>
  <c r="D60" i="8" l="1"/>
  <c r="F60" i="8" s="1"/>
  <c r="D12" i="8"/>
  <c r="F12" i="8" s="1"/>
  <c r="F14" i="8"/>
  <c r="C38" i="5"/>
  <c r="C26" i="5"/>
  <c r="E26" i="5" s="1"/>
  <c r="C21" i="5"/>
  <c r="E21" i="5" s="1"/>
  <c r="C14" i="5"/>
  <c r="E14" i="5" s="1"/>
  <c r="C9" i="5"/>
  <c r="E9" i="5" s="1"/>
  <c r="E7" i="5" l="1"/>
  <c r="E5" i="5" s="1"/>
  <c r="E38" i="5"/>
  <c r="E17" i="12"/>
  <c r="D11" i="8"/>
  <c r="F11" i="8" s="1"/>
  <c r="C7" i="5"/>
  <c r="C5" i="5" l="1"/>
  <c r="E16" i="12"/>
</calcChain>
</file>

<file path=xl/sharedStrings.xml><?xml version="1.0" encoding="utf-8"?>
<sst xmlns="http://schemas.openxmlformats.org/spreadsheetml/2006/main" count="1500" uniqueCount="810">
  <si>
    <t>Konto</t>
  </si>
  <si>
    <t xml:space="preserve">Opis prihoda </t>
  </si>
  <si>
    <t>PRIHODI OD POREZA</t>
  </si>
  <si>
    <t>Porez i prirez na dohodak</t>
  </si>
  <si>
    <t>Porezi na imovinu</t>
  </si>
  <si>
    <t>Porezi na robu i usluge</t>
  </si>
  <si>
    <t>POMOĆI</t>
  </si>
  <si>
    <t>PRIHODI OD IMOVINE</t>
  </si>
  <si>
    <t>Prihodi od financijske imovine</t>
  </si>
  <si>
    <t>Prihodi od nefinancijske imovine</t>
  </si>
  <si>
    <t>Prihodi od kamata na dane zajmove</t>
  </si>
  <si>
    <t>Administrativne (upravne) pristojbe</t>
  </si>
  <si>
    <t>Prihodi po posebnim propisima</t>
  </si>
  <si>
    <t>Ostali nespomenuti prihodi</t>
  </si>
  <si>
    <t>KAZNE, UPRAVNE MJERE I OSTALI PRIHODI</t>
  </si>
  <si>
    <t>Prihod od prodaje neproizvedene imovine</t>
  </si>
  <si>
    <t>Prihod od prodaje materijalne imovine - prirodnih bogatstava</t>
  </si>
  <si>
    <t>Prihod od prodaje građevinskih objekata</t>
  </si>
  <si>
    <t>Primljene otplate (povrat) glavnice zajmova</t>
  </si>
  <si>
    <t>Pozicija</t>
  </si>
  <si>
    <t xml:space="preserve">Opis rashoda i izdataka </t>
  </si>
  <si>
    <t>RAZDJEL 1. 010      URED GRADA</t>
  </si>
  <si>
    <t>GLAVA 1</t>
  </si>
  <si>
    <t>GRADSKA UPRAVA</t>
  </si>
  <si>
    <t xml:space="preserve">PROGRAM </t>
  </si>
  <si>
    <t>UPRAVLJANJE I ADMINISTRACIJA</t>
  </si>
  <si>
    <t>AKTIVNOST</t>
  </si>
  <si>
    <t>Administrativni i stručni poslovi Grada</t>
  </si>
  <si>
    <t>Rashodi za zaposlene</t>
  </si>
  <si>
    <t>01</t>
  </si>
  <si>
    <t>Plaće</t>
  </si>
  <si>
    <t>02</t>
  </si>
  <si>
    <t>Ostali rashodi za zaposlene</t>
  </si>
  <si>
    <t>03</t>
  </si>
  <si>
    <t xml:space="preserve">Doprinosi na plaće </t>
  </si>
  <si>
    <t>Materijalni rashodi</t>
  </si>
  <si>
    <t>04</t>
  </si>
  <si>
    <t>Naknade troškova zaposlenima</t>
  </si>
  <si>
    <t>05</t>
  </si>
  <si>
    <t>Rashodi za materijal i energiju</t>
  </si>
  <si>
    <t>06</t>
  </si>
  <si>
    <t>Rashodi za usluge</t>
  </si>
  <si>
    <t>07</t>
  </si>
  <si>
    <t>Ostali nespomenuti rashodi</t>
  </si>
  <si>
    <t>Ostali nespomenuti rashodi poslovanja</t>
  </si>
  <si>
    <t>Financijski rashodi</t>
  </si>
  <si>
    <t>08</t>
  </si>
  <si>
    <t>Ostali financijski rashodi</t>
  </si>
  <si>
    <t>Proračunska zaliha</t>
  </si>
  <si>
    <t>Subvencije</t>
  </si>
  <si>
    <t>Donacije i ostali rashodi</t>
  </si>
  <si>
    <t>Tekuće donacije</t>
  </si>
  <si>
    <t>Kapitalne donacije</t>
  </si>
  <si>
    <t>PROJEKT</t>
  </si>
  <si>
    <t>Rashodi za nabavu proizvodne dugotrajne  imovine</t>
  </si>
  <si>
    <t>10</t>
  </si>
  <si>
    <t>Postrojenja i oprema</t>
  </si>
  <si>
    <t>11</t>
  </si>
  <si>
    <t>Nematerijalna proizvedena imovina - ulaganje u računalne programe</t>
  </si>
  <si>
    <t>Obveze po sudskim sporovima</t>
  </si>
  <si>
    <t xml:space="preserve">Financijski rashodi </t>
  </si>
  <si>
    <t>Ostali nespomenuti financijski rashodi</t>
  </si>
  <si>
    <t>Naknada troškova osobama izvan radnog odnosa</t>
  </si>
  <si>
    <t>GLAVA 2</t>
  </si>
  <si>
    <t>1010</t>
  </si>
  <si>
    <t>DRUŠTVENE DJELATNOSTI</t>
  </si>
  <si>
    <t>PREDŠKOLSKI ODGOJ</t>
  </si>
  <si>
    <t>A100201</t>
  </si>
  <si>
    <t xml:space="preserve">Plaće </t>
  </si>
  <si>
    <t>16</t>
  </si>
  <si>
    <t>Doprinosi na plaće</t>
  </si>
  <si>
    <t>17</t>
  </si>
  <si>
    <t>18</t>
  </si>
  <si>
    <t>19</t>
  </si>
  <si>
    <t>A100202</t>
  </si>
  <si>
    <t>Sufinanciranje predškolskog odgoja</t>
  </si>
  <si>
    <t>Ostali rashodi</t>
  </si>
  <si>
    <t>20</t>
  </si>
  <si>
    <t>21</t>
  </si>
  <si>
    <t>Tekuće donacije - privatni vrtić "Čarobni pianino"</t>
  </si>
  <si>
    <t>22</t>
  </si>
  <si>
    <t>Građevinski objekti</t>
  </si>
  <si>
    <t>KULTURA</t>
  </si>
  <si>
    <t>A100301</t>
  </si>
  <si>
    <t xml:space="preserve">Gradska knjižnica </t>
  </si>
  <si>
    <t>25</t>
  </si>
  <si>
    <t xml:space="preserve">Ostali rashodi za zaposlene </t>
  </si>
  <si>
    <t>26</t>
  </si>
  <si>
    <t>Doprinosi  na plaće</t>
  </si>
  <si>
    <t>Rashodi za nabavu proizvedene dugotrajne imovine</t>
  </si>
  <si>
    <t>Knjige u knjižnicama</t>
  </si>
  <si>
    <t>A100302</t>
  </si>
  <si>
    <t>29</t>
  </si>
  <si>
    <t>Kulturno umjetnička društva i udruge</t>
  </si>
  <si>
    <t>30</t>
  </si>
  <si>
    <t>31</t>
  </si>
  <si>
    <t>32</t>
  </si>
  <si>
    <t>K100301</t>
  </si>
  <si>
    <t xml:space="preserve">Rashodi za usluge </t>
  </si>
  <si>
    <t>35</t>
  </si>
  <si>
    <t>Rashodi za nabavu proizvodne dugotrajne imovine</t>
  </si>
  <si>
    <t>37</t>
  </si>
  <si>
    <t>ŠPORT</t>
  </si>
  <si>
    <t>A100401</t>
  </si>
  <si>
    <t>Športski klubovi i udruge</t>
  </si>
  <si>
    <t>Ostali  rashodi</t>
  </si>
  <si>
    <t>A100402</t>
  </si>
  <si>
    <t>Gradski bazen</t>
  </si>
  <si>
    <t>A100403</t>
  </si>
  <si>
    <t>ŠKOLSTVO</t>
  </si>
  <si>
    <t>A100501</t>
  </si>
  <si>
    <t>Potpore učenicima i studentima</t>
  </si>
  <si>
    <t>Naknade građanima i kućanstvima na temelju osiguranja i druge naknade</t>
  </si>
  <si>
    <t>Naknade građanima i kućanstvima (stipendije)</t>
  </si>
  <si>
    <t xml:space="preserve">Naknade građanima i kućanstvima iz proračuna - sufinanciranje cijene prijevoza učenika i studenata </t>
  </si>
  <si>
    <t>A100502</t>
  </si>
  <si>
    <t>Donacije školstvu</t>
  </si>
  <si>
    <t>SOCIJALNA SKRB</t>
  </si>
  <si>
    <t>Sufinanciranje rada Crvenog križa</t>
  </si>
  <si>
    <t>PROGRAM</t>
  </si>
  <si>
    <t xml:space="preserve">Donacija za rad DVD-a </t>
  </si>
  <si>
    <t>Tekuće donacije-redovna djelatnost</t>
  </si>
  <si>
    <t>A100702</t>
  </si>
  <si>
    <t>A100801</t>
  </si>
  <si>
    <t>RAZDJEL 2. 020 UPRAVNI ODJEL ZA PROSTORNO UREĐENJE, KOMUNALNE DJELATNOSTI  GOSPODARSTVO I UPRAVLJANJE IMOVINOM</t>
  </si>
  <si>
    <t>2005</t>
  </si>
  <si>
    <t>KOMUNALNO  GOSPODARSTVO</t>
  </si>
  <si>
    <t>ODRŽAVANJE KOMUNALNE INFRASTRUKTURE</t>
  </si>
  <si>
    <t>A100901</t>
  </si>
  <si>
    <t>A100902</t>
  </si>
  <si>
    <t xml:space="preserve">Održavanje  nerazvrstanih cesta </t>
  </si>
  <si>
    <t>A100903</t>
  </si>
  <si>
    <t>Odvodnja oborinskih voda</t>
  </si>
  <si>
    <t>A100904</t>
  </si>
  <si>
    <t>A100905</t>
  </si>
  <si>
    <t>A100906</t>
  </si>
  <si>
    <t>Održavanje groblja</t>
  </si>
  <si>
    <t>ZAJEDNIČKI RASHODI U FUNKCIJI ODRŽAVANJA KOMUNALNE INFRASTRUKTURE</t>
  </si>
  <si>
    <t>A101001</t>
  </si>
  <si>
    <t>K101001</t>
  </si>
  <si>
    <t>Energetska učinkovitost na sustavu javne rasvjete</t>
  </si>
  <si>
    <t>ZAŠTITA OKOLIŠA</t>
  </si>
  <si>
    <t>K101101</t>
  </si>
  <si>
    <t>Sanacija odlagališta komunalnog otpada "Mojanka"</t>
  </si>
  <si>
    <t>K101102</t>
  </si>
  <si>
    <t xml:space="preserve">Plan gospodarenja otpadom </t>
  </si>
  <si>
    <t>K101103</t>
  </si>
  <si>
    <t xml:space="preserve">Rashodi za nabavu proizvodne dugotrajne imovine </t>
  </si>
  <si>
    <t>2010</t>
  </si>
  <si>
    <t>PROSTORNO UREĐENJE, GOSPODARSTVO I UPRAVLJANJE IMOVINOM</t>
  </si>
  <si>
    <t>RAZVITAK GOSPODARSTVA I IZGRADNJA KAPITALNIH OBJEKATA</t>
  </si>
  <si>
    <t>A101201</t>
  </si>
  <si>
    <t>A101203</t>
  </si>
  <si>
    <t>Katastarska izmjera nerazvrstanih cesta</t>
  </si>
  <si>
    <t>A101204</t>
  </si>
  <si>
    <t>Poticanje poduzetništva</t>
  </si>
  <si>
    <t>Subvencije trgovačkim društvima - Gradsko kino</t>
  </si>
  <si>
    <t>Subvencije poljoprivrednicima, obrtnicima</t>
  </si>
  <si>
    <t>Subvencije - Poduzetnički centar</t>
  </si>
  <si>
    <t>A101205</t>
  </si>
  <si>
    <t>Fond za poticanje zapošljavanja</t>
  </si>
  <si>
    <t>Subvencije kamata na poduzetničke kredite</t>
  </si>
  <si>
    <t>K101201</t>
  </si>
  <si>
    <t>K101202</t>
  </si>
  <si>
    <t>K101203</t>
  </si>
  <si>
    <t>Gospodarska  zona Kukuzovac</t>
  </si>
  <si>
    <t>Kapitalne pomoći GZK</t>
  </si>
  <si>
    <t>K101204</t>
  </si>
  <si>
    <t>Izgradnja nogostupa  Put Pavića</t>
  </si>
  <si>
    <t>K101208</t>
  </si>
  <si>
    <t>Izrada prostornih planova</t>
  </si>
  <si>
    <t>Ostala nematerijalna proizvedena imovina</t>
  </si>
  <si>
    <t>K101212</t>
  </si>
  <si>
    <t>K101213</t>
  </si>
  <si>
    <t>K101214</t>
  </si>
  <si>
    <t>K101216</t>
  </si>
  <si>
    <t>Rashodi za nabavu dugotrajne proizvedene imovine</t>
  </si>
  <si>
    <t>Uređenje prostora "Aerodroma"</t>
  </si>
  <si>
    <t>Nematerijalna proizvedena imovina</t>
  </si>
  <si>
    <t>Upravljanje imovinom Grada</t>
  </si>
  <si>
    <t>K101302</t>
  </si>
  <si>
    <t>A</t>
  </si>
  <si>
    <t>RAČUN PRIHODA I RASHODA</t>
  </si>
  <si>
    <t>Prihodi poslovanja</t>
  </si>
  <si>
    <t>Prihodi od prodaje nefinancijske imovine</t>
  </si>
  <si>
    <t>Rashodi poslovanja</t>
  </si>
  <si>
    <t>Rashodi za nabavu nefinancijske imovine</t>
  </si>
  <si>
    <t>Razlika  višak / manjak</t>
  </si>
  <si>
    <t>B</t>
  </si>
  <si>
    <t xml:space="preserve">RAČUN FINANCIRANJA </t>
  </si>
  <si>
    <t>Primici od financijske imovine i zaduživanja</t>
  </si>
  <si>
    <t xml:space="preserve">Izdaci za financijsku imovinu i otplate zajmova </t>
  </si>
  <si>
    <t>NETO FINANCIRANJE</t>
  </si>
  <si>
    <t>A.   PRIHODI POSLOVANJA</t>
  </si>
  <si>
    <t>PRIHODI  UKUPNO (6+7)</t>
  </si>
  <si>
    <t xml:space="preserve">PRIHODI  </t>
  </si>
  <si>
    <t>Komunalni doprinos i  naknada</t>
  </si>
  <si>
    <t>PRIHOD OD PRODAJE NEFINANCIJSKE IMOVINE</t>
  </si>
  <si>
    <t>B.    RASHODI POSLOVANJA</t>
  </si>
  <si>
    <t>Opis rashoda</t>
  </si>
  <si>
    <t>RASHODI POSLOVANJA (3+4)</t>
  </si>
  <si>
    <t>RASHODI POSLOVANJA</t>
  </si>
  <si>
    <t xml:space="preserve">Ostali nespomenuti rashodi </t>
  </si>
  <si>
    <t xml:space="preserve">Subvencije trgovačkim društvima u javnom sektoru </t>
  </si>
  <si>
    <t xml:space="preserve">Subvencije trgovačkim društvima, poljoprivrednicima i obrtnicima izvan javnog sektora </t>
  </si>
  <si>
    <t>Pomoći dane u inozemstvo i unutar općeg proračuna</t>
  </si>
  <si>
    <t>Pomoći proračunskim korisnicima drugih proračuna</t>
  </si>
  <si>
    <t>Naknade građanima i kućanstvima iz proračuna</t>
  </si>
  <si>
    <t>Izvanredni rashodi</t>
  </si>
  <si>
    <t>Kapitalne pomoći</t>
  </si>
  <si>
    <t>RASHODI ZA NABAVU NEFINANCIJSKE IMOVINE</t>
  </si>
  <si>
    <t>Rashodi za nabavu neproizvedene  imovine</t>
  </si>
  <si>
    <t>Materijalna imovina</t>
  </si>
  <si>
    <t xml:space="preserve">Knjige </t>
  </si>
  <si>
    <t>C.    RAČUN FINANCIRANJA</t>
  </si>
  <si>
    <t>Opis primici / izdaci</t>
  </si>
  <si>
    <t>PRIMICI OD FINANCIJSKE IMOVINE I ZADUŽIVANJA</t>
  </si>
  <si>
    <t>Povrat zajmova  danih obrtnicima, malim i srednjim poduzetnicima</t>
  </si>
  <si>
    <t>Članak 4.</t>
  </si>
  <si>
    <t>A 100101</t>
  </si>
  <si>
    <t>A 100102</t>
  </si>
  <si>
    <t>09</t>
  </si>
  <si>
    <t xml:space="preserve">Izvanredni rashodi </t>
  </si>
  <si>
    <t>K 100101</t>
  </si>
  <si>
    <t>A100103</t>
  </si>
  <si>
    <t>A100104</t>
  </si>
  <si>
    <t>Naknade troškova osobama izvan radnog odnosa</t>
  </si>
  <si>
    <t>Sufinanciranje rada Muzeja Cetinske krajine</t>
  </si>
  <si>
    <t>Pomoći pror. korisnicima drugih proračuna</t>
  </si>
  <si>
    <t>Sanacija Gradske tvrđave</t>
  </si>
  <si>
    <t>A100601</t>
  </si>
  <si>
    <t xml:space="preserve">Ostali rashodi </t>
  </si>
  <si>
    <t>A100701</t>
  </si>
  <si>
    <t>Članak 5.</t>
  </si>
  <si>
    <t>K100101</t>
  </si>
  <si>
    <t>Zaštita okoliša</t>
  </si>
  <si>
    <t>Plan gospodarenja otpadom</t>
  </si>
  <si>
    <t>Gospodarska zona Kukuzovac</t>
  </si>
  <si>
    <t>Izgradnja nogostupa Put Pavića</t>
  </si>
  <si>
    <t>K101209</t>
  </si>
  <si>
    <t>Članak 6.</t>
  </si>
  <si>
    <t>Gradsko vijeće Grada Sinja</t>
  </si>
  <si>
    <t>Obnova uredskih prostorija i opreme</t>
  </si>
  <si>
    <t>Korištenje školske sportske dvorane</t>
  </si>
  <si>
    <t>Rashodi za nabavu dugotrajne proizvodne imovine</t>
  </si>
  <si>
    <t xml:space="preserve">Ostala nematerijalna imovina </t>
  </si>
  <si>
    <t>Rashodi za nabavu dugot. proizvodne imovine</t>
  </si>
  <si>
    <t>Uređenje mrtvačnice i uređenje groblja</t>
  </si>
  <si>
    <t>Ostali građevinski objekti</t>
  </si>
  <si>
    <t>Priprema projekata za sufinanciranje izgradnje integriranog sustava odvodnje i strukturnih fondova EU</t>
  </si>
  <si>
    <t>A100304</t>
  </si>
  <si>
    <t>A100404</t>
  </si>
  <si>
    <t>A101202</t>
  </si>
  <si>
    <t>K101205</t>
  </si>
  <si>
    <t>K101210</t>
  </si>
  <si>
    <t>33</t>
  </si>
  <si>
    <t>34</t>
  </si>
  <si>
    <t>38</t>
  </si>
  <si>
    <t>Odsjek: Gradska uprava</t>
  </si>
  <si>
    <t>STRATEŠKI CILJ</t>
  </si>
  <si>
    <t>OPIS RAZVOJNOG PROGRAMA</t>
  </si>
  <si>
    <t>NAZIV MJERE</t>
  </si>
  <si>
    <t>PROGRAM U PRORAČUNU</t>
  </si>
  <si>
    <t>AKTIVNOST/    PROJEKT</t>
  </si>
  <si>
    <t>ŠIFRA PROJEKTA</t>
  </si>
  <si>
    <t>Ukupno Gradska uprava:</t>
  </si>
  <si>
    <t>Odsjek: Društvenih djelatnosti</t>
  </si>
  <si>
    <t>CILJ BR. 4. Kontinuitet jedinstvenog kulturnog identiteta</t>
  </si>
  <si>
    <t>Završetak projekta sanacije i rekonstrukcije Tvrđave Grad uz potporu Ministarstva kulture RH</t>
  </si>
  <si>
    <t>Zaštita kulturno povijesne baštine</t>
  </si>
  <si>
    <t>Program kulture</t>
  </si>
  <si>
    <t>Ukupno Društvene djelatnosti:</t>
  </si>
  <si>
    <t>Ukupno Razdjel 1:</t>
  </si>
  <si>
    <t xml:space="preserve">Odsjek: Komunalno gospodarstvo </t>
  </si>
  <si>
    <t>CILJ BR. 2. Izgrađeni i usklađeni infrastrukturni i prirodni resursi kao osnovni preduvjet kvalitete života</t>
  </si>
  <si>
    <t xml:space="preserve">Daljnja provedba programa energetske učinkovitosti na sustavu javne rasvjete </t>
  </si>
  <si>
    <t xml:space="preserve">Nabava opreme za odvojeno skupljanje otpada </t>
  </si>
  <si>
    <t>Stvaranje uvjeta za odvojeno prikupljanje otpada</t>
  </si>
  <si>
    <t>Učinkovito gospodarenje energijom</t>
  </si>
  <si>
    <t>Zaštita okoliša i gospodarenje otpadom</t>
  </si>
  <si>
    <t>Zajednički rashodi u funkciji održavanja komunalne infrastrukture</t>
  </si>
  <si>
    <t>Sanacija odlagališta komunalnog otpada Mojanka</t>
  </si>
  <si>
    <t>Ukupno Komunalno gospodarstvo:</t>
  </si>
  <si>
    <t>Odsjek: Prostorno uređenje, gospodarstvo i upravljanje imovinom</t>
  </si>
  <si>
    <t xml:space="preserve">CILJ BR. 1. Kvalitetni i dinamički ljudski resursi, kao aktivni nositelji sadašnjosti i budućnosti Grada Sinja </t>
  </si>
  <si>
    <t>CILJ BR.2.</t>
  </si>
  <si>
    <t>Izgrađeni i usklađeni infrastrukturni i prirodni resursi kao osnovni preduvjet kvalitete života</t>
  </si>
  <si>
    <t>Ulaganje u športsko rekreacijsku kulturu i stvaranje športsko rekreativnih programa</t>
  </si>
  <si>
    <t>Izrada prostorno planske dokumentacije</t>
  </si>
  <si>
    <t>Poticanje energetske učinkovitosti</t>
  </si>
  <si>
    <t>Razvoj lokalne cestovne infrastruture</t>
  </si>
  <si>
    <t>Nastavak projekta  rekonstrukcije te proširenje vodoopskrbe i odvodnje u sustavu aglomeracije Sinj</t>
  </si>
  <si>
    <t xml:space="preserve">Poboljšanje poslovne infrastrukture i potpora poduzetnicima </t>
  </si>
  <si>
    <t xml:space="preserve">Ulaganje u daljnji razvoj GZK </t>
  </si>
  <si>
    <t>Razvoj lokalne cestovne infrastrukture</t>
  </si>
  <si>
    <t>Daljnja detaljna razrada planova dijelova Grada</t>
  </si>
  <si>
    <t>Provedba programa energetske učinkovitosti na objektima u vlasništvu Grada</t>
  </si>
  <si>
    <t>Kvalitetna prometna povezanost – sigurnost u prometu</t>
  </si>
  <si>
    <t>Uspostava razvojnog centra</t>
  </si>
  <si>
    <t xml:space="preserve">Osiguranje potpore poduzetnicima </t>
  </si>
  <si>
    <t>Strateško upravljanje s kulturno povijesnim nasljeđem</t>
  </si>
  <si>
    <t>Razvitak gospodarstva i izgradnja kap.objekata</t>
  </si>
  <si>
    <t>Financiranje projekta iz fondova EU</t>
  </si>
  <si>
    <t>Razvitak gospodarstva i izgradnja kapitalnih projekata</t>
  </si>
  <si>
    <t xml:space="preserve">Ukupno Odsjek gospodarstvo:     </t>
  </si>
  <si>
    <t>Ukupno Razdjel 2:</t>
  </si>
  <si>
    <t xml:space="preserve">Sustav energetske učinkovitosti na objektima u vlasništvu Grada </t>
  </si>
  <si>
    <t>Sustav energetske učinkovitosti na objektima u vlasništvu Grada</t>
  </si>
  <si>
    <t>Razvoj komunalne infrastrukture</t>
  </si>
  <si>
    <t>Pomoći proračunu iz drugih proračuna</t>
  </si>
  <si>
    <t>PRIHODI OD UPRAVNIH I ADMINISTRATIVNIH PRISTOJBI, PRISTOJBI PO POSEBNIM PROPISIMA I NAKNADA</t>
  </si>
  <si>
    <t>Prihod od prodaje proizvoda  i roba</t>
  </si>
  <si>
    <t>Prihod od proizvedene imovine</t>
  </si>
  <si>
    <t>45</t>
  </si>
  <si>
    <t>K101211</t>
  </si>
  <si>
    <t>Rashodi za nabavu proizvedene dug. imovine</t>
  </si>
  <si>
    <t>CILJ BR 1.Jačanje ljudskih resursa</t>
  </si>
  <si>
    <t xml:space="preserve">Program razvitka gospodarstva i izgradnja kapitalnih projekata </t>
  </si>
  <si>
    <t>Financiranje javne vatrogasne postrojbe</t>
  </si>
  <si>
    <t>PM upravljanje projektom</t>
  </si>
  <si>
    <t>DONACIJE OSTALIM UDRUGAMA I KORISNICIMA</t>
  </si>
  <si>
    <t>Udruge civilnog društva</t>
  </si>
  <si>
    <t>A100802</t>
  </si>
  <si>
    <t>Političke stranke</t>
  </si>
  <si>
    <t>A100803</t>
  </si>
  <si>
    <t>Turistička zajednica</t>
  </si>
  <si>
    <t>A100804</t>
  </si>
  <si>
    <t>Vjerske zajednice</t>
  </si>
  <si>
    <t>A100805</t>
  </si>
  <si>
    <t>Nacionalne manjine</t>
  </si>
  <si>
    <t xml:space="preserve">Ostale naknade građanima i kućanstvima iz proračuna </t>
  </si>
  <si>
    <t xml:space="preserve">Financiranje komunalnih usluga športskih klubova </t>
  </si>
  <si>
    <t>Financiranje tekućih rashoda</t>
  </si>
  <si>
    <t>Kulturno umjetničko središte - Sinj</t>
  </si>
  <si>
    <t>A100405</t>
  </si>
  <si>
    <t>A100406</t>
  </si>
  <si>
    <t>A100407</t>
  </si>
  <si>
    <t>A100604</t>
  </si>
  <si>
    <t>Primici glavnice zajmova danih neprofitnim organizacijama, građanima i kućanstvima</t>
  </si>
  <si>
    <t>Zajedničke usluge u komunalnom gospodarstvu</t>
  </si>
  <si>
    <t>Priprema razvojnih programa i ostali zajednički rashodi</t>
  </si>
  <si>
    <t>Uredska oprema i namještaj</t>
  </si>
  <si>
    <t>36</t>
  </si>
  <si>
    <t>48</t>
  </si>
  <si>
    <t>K101406</t>
  </si>
  <si>
    <t>23</t>
  </si>
  <si>
    <t>24</t>
  </si>
  <si>
    <t>51</t>
  </si>
  <si>
    <t>53</t>
  </si>
  <si>
    <t>54</t>
  </si>
  <si>
    <t>109</t>
  </si>
  <si>
    <t>K101104</t>
  </si>
  <si>
    <t>Pomoći proračunskim korisnicima iz proračuna koji im nije nadležan</t>
  </si>
  <si>
    <t>Pomoći temeljem prijenosa EU sredstava</t>
  </si>
  <si>
    <t>A100306</t>
  </si>
  <si>
    <t>A100307</t>
  </si>
  <si>
    <t>K100302</t>
  </si>
  <si>
    <t>Financiranje troškova korištenja školske športske dvorane</t>
  </si>
  <si>
    <t>A100605</t>
  </si>
  <si>
    <t>A100703</t>
  </si>
  <si>
    <t>EU PROJEKT - OBNOVA KULTURNE BAŠTINE 
"SINJ U SRIDU"</t>
  </si>
  <si>
    <t>Izgradnja nogostupa sa biciklističkom stazom nastavak do Aerodroma</t>
  </si>
  <si>
    <t>Ulaganje u infrastrukturu u kulturi i kulturna ponuda</t>
  </si>
  <si>
    <t>Nastavak izgradnje nogostupa Put Pavića</t>
  </si>
  <si>
    <t>Razvitak gospodarstva i izgradnja kap. objekata</t>
  </si>
  <si>
    <t>Ulaganje u infrastrukturu u kulturi</t>
  </si>
  <si>
    <t xml:space="preserve">Tekuće donacije </t>
  </si>
  <si>
    <t>Subvencije trgovačkim društvima, poljoprivrednicima i obrtnicima izvan javnog sektora</t>
  </si>
  <si>
    <t>Kapitalne donacije - VAD</t>
  </si>
  <si>
    <t>EU projekt - Obnova kulturne baštine u Sinju</t>
  </si>
  <si>
    <t>Ukupno Plan razvojnih programa :</t>
  </si>
  <si>
    <t>Zaštita i turistička valorizacija kulturno povijesne baštine</t>
  </si>
  <si>
    <t>A101406</t>
  </si>
  <si>
    <t>Pomoći dane u inozemstvo i unutar općeg 
proračuna</t>
  </si>
  <si>
    <t xml:space="preserve">Nabavka replika alkarskih odora </t>
  </si>
  <si>
    <t>Tekuće pomoći izravnanja za decentralizirane funkcije</t>
  </si>
  <si>
    <t>LAG Cetinska krajina</t>
  </si>
  <si>
    <t>A100303</t>
  </si>
  <si>
    <t xml:space="preserve">CILJ BR 4.
Kontinuitet jedinstvenog kulturnog indetiteta zajednice </t>
  </si>
  <si>
    <t>Pomoći od izvanproračunskih korisnika</t>
  </si>
  <si>
    <t>Tekuće donacije - vjerski vrtići "Blagovijest"</t>
  </si>
  <si>
    <t>A100806</t>
  </si>
  <si>
    <t>A100602</t>
  </si>
  <si>
    <t>A100603</t>
  </si>
  <si>
    <t xml:space="preserve">Rashodi za nabavku proizvodne dugotrajne imovine </t>
  </si>
  <si>
    <t>K100303</t>
  </si>
  <si>
    <t xml:space="preserve">   A100305</t>
  </si>
  <si>
    <t xml:space="preserve">    AKTIVNOST</t>
  </si>
  <si>
    <t>27</t>
  </si>
  <si>
    <t>28</t>
  </si>
  <si>
    <t>55</t>
  </si>
  <si>
    <t>A100503</t>
  </si>
  <si>
    <t>Pomoći dane u inozemstvu i unutar opće države</t>
  </si>
  <si>
    <t xml:space="preserve">Ostali nespomenuti rashodi poslovanja </t>
  </si>
  <si>
    <t>Zakup Galerije u okviru Alkarski dvora</t>
  </si>
  <si>
    <t>A101206</t>
  </si>
  <si>
    <t>Izgradnja sabirne ulice  u Ex vojarni Ivaniše Nelipića</t>
  </si>
  <si>
    <t>K101427</t>
  </si>
  <si>
    <t>Promotivni materijali tematske 
škole jahanja</t>
  </si>
  <si>
    <t>K101428</t>
  </si>
  <si>
    <t>Jumbo plakati pokazanog programa IEC</t>
  </si>
  <si>
    <t>K101429</t>
  </si>
  <si>
    <t>Oglašavanje pokaznog programa IEC</t>
  </si>
  <si>
    <t>K101430</t>
  </si>
  <si>
    <t>Rampa za invalide</t>
  </si>
  <si>
    <t>K101431</t>
  </si>
  <si>
    <t>Oprema za alkarsku školu u IEC</t>
  </si>
  <si>
    <t>56</t>
  </si>
  <si>
    <t>K101002</t>
  </si>
  <si>
    <t>Troškovi nabavke razne računalne  i telekomunikacijske opreme
Nabavka službenog vozila</t>
  </si>
  <si>
    <t>Efikasna lokalna samouprava
Efikasna lokalna samouprava</t>
  </si>
  <si>
    <t>Javna uprava i administracija
Javna uprava i administracija</t>
  </si>
  <si>
    <t xml:space="preserve">Obnova uredskih prostorija i opreme
nabavka službenog vozila
</t>
  </si>
  <si>
    <t xml:space="preserve">        Članak 1.</t>
  </si>
  <si>
    <t>Ishođenje građevinske dozvole,
raspisivanje natječaja za sanaciju, odabir izvođača i početak radova na sanaciji</t>
  </si>
  <si>
    <t>K101221</t>
  </si>
  <si>
    <t>Ostala nematerijalna imovina</t>
  </si>
  <si>
    <t>K101224</t>
  </si>
  <si>
    <t>PRIPREMA PROJEKATA ZA FINANCIRANJE IZ FONDOVA EU</t>
  </si>
  <si>
    <t>K101301</t>
  </si>
  <si>
    <t>Tekući rashodi za financiranje projekata iz fondova EU</t>
  </si>
  <si>
    <t xml:space="preserve">Razvoj lokalne cestovne infrastrukture </t>
  </si>
  <si>
    <t>Kvalitetna povezanost zbog bržeg i sigurnijeg odvijanja prometa</t>
  </si>
  <si>
    <t>Sufinanciranje nabavke knjiga za učenike srednjih škola</t>
  </si>
  <si>
    <t>Pomoć socijalno ugroženim obiteljima (jednokratne pomoći i ostale naknade)</t>
  </si>
  <si>
    <t>SUSTAV CIVILNE ZAŠTITE</t>
  </si>
  <si>
    <t>K101219</t>
  </si>
  <si>
    <t>A100504</t>
  </si>
  <si>
    <t xml:space="preserve">
OPIS RAZVOJNOG PROGRAMA</t>
  </si>
  <si>
    <t>Nabavka replika Alkarskih odora</t>
  </si>
  <si>
    <t>Rashodi za nabavu neproizvedene dugotrajne imovine</t>
  </si>
  <si>
    <t>Materijalna imovina, prirodno bogatsvo - zemljište</t>
  </si>
  <si>
    <t>60</t>
  </si>
  <si>
    <t>Postrojenje i oprema</t>
  </si>
  <si>
    <t>A100606</t>
  </si>
  <si>
    <t>A100410</t>
  </si>
  <si>
    <t>Rashodi za redovno poslovanje Gradske športske dvorane</t>
  </si>
  <si>
    <t>Izgradnja ugibališta i autobusnih čekaonica</t>
  </si>
  <si>
    <t>K101206</t>
  </si>
  <si>
    <t>Rashodi za nabavu proizvedene dug.
imovine</t>
  </si>
  <si>
    <t>K101207</t>
  </si>
  <si>
    <t>Izgradnja štala na Hipodromu</t>
  </si>
  <si>
    <t>Proširenje groblja u Turjacima</t>
  </si>
  <si>
    <t>Poslovni objekti</t>
  </si>
  <si>
    <t>K101225</t>
  </si>
  <si>
    <t>Rashodi za nabavu proizvedene dugotrajne impovine</t>
  </si>
  <si>
    <t>Vodoopskrba Zelovski plato - projektna dokumentacija</t>
  </si>
  <si>
    <t xml:space="preserve">Izgradnja nogostupa od Zorke Macana do spomenika Radošić Gornji </t>
  </si>
  <si>
    <t>K101408</t>
  </si>
  <si>
    <t>Izrada web portala i aplikacije 
za Sinjsku alku - VAD</t>
  </si>
  <si>
    <t>Pomoći unutar općeg proračuna</t>
  </si>
  <si>
    <t>39</t>
  </si>
  <si>
    <t>Izgradnja štala i njeno stavljanje u funkciju</t>
  </si>
  <si>
    <t>Uređenje prostora Aerodrom</t>
  </si>
  <si>
    <t>Izgradnja nogostupa od Zorke Macana do spomenika Radošić Gornji</t>
  </si>
  <si>
    <t>Razvoj infrastrukture</t>
  </si>
  <si>
    <t>Povećanje broja grobnih mjesta</t>
  </si>
  <si>
    <t>Financiranje programa zapošljavanja žena - "Zaželi"</t>
  </si>
  <si>
    <r>
      <rPr>
        <b/>
        <sz val="10"/>
        <color theme="1"/>
        <rFont val="Arial"/>
        <family val="2"/>
        <charset val="238"/>
      </rPr>
      <t>Pomoć za nabavku radnih bilježnica učenicima osnovnih škola</t>
    </r>
    <r>
      <rPr>
        <sz val="10"/>
        <color theme="1"/>
        <rFont val="Arial"/>
        <family val="2"/>
        <charset val="238"/>
      </rPr>
      <t xml:space="preserve"> </t>
    </r>
  </si>
  <si>
    <t>Naknade građanima i kućanstvima iz proračuna- nabavka radnih bilježnica</t>
  </si>
  <si>
    <t>Donacije za znanost i obrazovanje</t>
  </si>
  <si>
    <t>Naknade za novorođenu djecu</t>
  </si>
  <si>
    <t>Potpore za rad udruga iz Domovinskog rata i udruga socijalne skrbi</t>
  </si>
  <si>
    <t xml:space="preserve">Galerija Sikirica - izdavanje monografije Stipe Sikirica </t>
  </si>
  <si>
    <t>Civilna zaštita</t>
  </si>
  <si>
    <t>133</t>
  </si>
  <si>
    <t>135</t>
  </si>
  <si>
    <t>PRIHODI OD PRODAJE PROIZVODA I ROBA</t>
  </si>
  <si>
    <r>
      <t xml:space="preserve">         </t>
    </r>
    <r>
      <rPr>
        <b/>
        <sz val="11"/>
        <rFont val="Arial"/>
        <family val="2"/>
      </rPr>
      <t xml:space="preserve"> I. OPĆI DIO</t>
    </r>
  </si>
  <si>
    <t>II. POSEBNI DIO</t>
  </si>
  <si>
    <t>III.  PLAN   RAZVOJNIH   PROGRAMA</t>
  </si>
  <si>
    <t>Rekonstrukcija ceste s nogostupom od škole do Masnića</t>
  </si>
  <si>
    <t>K101222</t>
  </si>
  <si>
    <t>K101232</t>
  </si>
  <si>
    <t>GIS Grada Sinja</t>
  </si>
  <si>
    <t>K101233</t>
  </si>
  <si>
    <t>K101234</t>
  </si>
  <si>
    <t>Izgradnja nogostupa u Glavicama od Dolića do rakrižja Vučić - Labrovići</t>
  </si>
  <si>
    <t>K101236</t>
  </si>
  <si>
    <t>Daljnji razvitak komunalne infrastrukture</t>
  </si>
  <si>
    <t>Učinkovito gospodarenje komunalnim resursima</t>
  </si>
  <si>
    <t>Uređenje športskih terena</t>
  </si>
  <si>
    <t xml:space="preserve">Nabavka programa </t>
  </si>
  <si>
    <t>Efikasna i učinkovita lokalna samouprava</t>
  </si>
  <si>
    <t>110</t>
  </si>
  <si>
    <t>111</t>
  </si>
  <si>
    <t>112</t>
  </si>
  <si>
    <t>113</t>
  </si>
  <si>
    <t>139</t>
  </si>
  <si>
    <t>140</t>
  </si>
  <si>
    <t>141</t>
  </si>
  <si>
    <t>A100607</t>
  </si>
  <si>
    <t>Javni radovi</t>
  </si>
  <si>
    <t>Članak 2.</t>
  </si>
  <si>
    <t>Razvoj cestovne infrastrukture</t>
  </si>
  <si>
    <t>Na temelju članka 39. Zakona o proračunu ("Narodne novine" br. 87/08, 136/12 i 15/15) i članka 35.Statuta</t>
  </si>
  <si>
    <t>Nabavka urbane opreme</t>
  </si>
  <si>
    <t xml:space="preserve"> </t>
  </si>
  <si>
    <t>Tekuće donacije - pojačane mjere zaštite  u ljetnom periodu</t>
  </si>
  <si>
    <t>K101003</t>
  </si>
  <si>
    <t>Izrada ograde oko Sinjskog Aerodroma</t>
  </si>
  <si>
    <t xml:space="preserve">Kulturne manifestacije - Dani Alke i Velike Gospe, Advent u Sinju i ostale manifestacije </t>
  </si>
  <si>
    <t>Športska zajednica Grada Sinja - za upravljanje i održavanje športskih objekata</t>
  </si>
  <si>
    <t>Rasvjeta, opremanje i  uređenje Alkarskih dvora</t>
  </si>
  <si>
    <t>14</t>
  </si>
  <si>
    <t>44</t>
  </si>
  <si>
    <t>59</t>
  </si>
  <si>
    <t>62</t>
  </si>
  <si>
    <t>114</t>
  </si>
  <si>
    <t>Izgradnja sabirne ulice u Ex Vojarni Ivaniše Nelipića</t>
  </si>
  <si>
    <t>Rasvjeta, opremanje i uređenja Alkarskih dvora</t>
  </si>
  <si>
    <t>Uređenje platoa kod Spomenika Alkara na Alkarskom trkalištu</t>
  </si>
  <si>
    <t>Održavanje javne rasvjete</t>
  </si>
  <si>
    <t>Održavanje čistoće javnih površina</t>
  </si>
  <si>
    <t>Održavanje javnih zelenih površina</t>
  </si>
  <si>
    <t>K101228</t>
  </si>
  <si>
    <t xml:space="preserve">Kapitalne donacije - MUP </t>
  </si>
  <si>
    <t>Uređenje platoa kod Spomenika Alkaru na Alkarskom trkalištu</t>
  </si>
  <si>
    <t>A100408</t>
  </si>
  <si>
    <t>Uređenje parking prostora uz groblje u Brnazama</t>
  </si>
  <si>
    <t>Uređenje Doma kulture u Brnazama</t>
  </si>
  <si>
    <t>Materijalni rashhodi</t>
  </si>
  <si>
    <t>Izgradnja nogostupa Matanovi dvori - ispod grede</t>
  </si>
  <si>
    <t>Materijlani rashodi</t>
  </si>
  <si>
    <t>K101247</t>
  </si>
  <si>
    <t>136</t>
  </si>
  <si>
    <t>142</t>
  </si>
  <si>
    <t>143</t>
  </si>
  <si>
    <t>Financiranje redovne djelatnosti-DV "Bili Cvitak" Sinj</t>
  </si>
  <si>
    <t xml:space="preserve">Nabavka i ugradnja video - kamera na javnim površinama </t>
  </si>
  <si>
    <t>K101004</t>
  </si>
  <si>
    <t>Nabavka i ugradnja video - kamera na javnim površinama</t>
  </si>
  <si>
    <t>Rješavanje imovinsko pravnih odnosa za potrebe realizacije projekata</t>
  </si>
  <si>
    <t>Dovršetak uređenja infrastrukture kod Spomenika</t>
  </si>
  <si>
    <t xml:space="preserve">Uređenje prostora kod Spomenika </t>
  </si>
  <si>
    <t xml:space="preserve">Ulaganje u infrastrukturu </t>
  </si>
  <si>
    <t xml:space="preserve">Zaštita kulturne baštine </t>
  </si>
  <si>
    <t>132</t>
  </si>
  <si>
    <t>Kapitalna pomoć</t>
  </si>
  <si>
    <t>Sufinanciranje radova na zgradi Općinskog suda u Sinju</t>
  </si>
  <si>
    <t xml:space="preserve">Postrojenja i oprema </t>
  </si>
  <si>
    <t>C</t>
  </si>
  <si>
    <t>K101432</t>
  </si>
  <si>
    <t>Promocija Cetinske krajine - RERA</t>
  </si>
  <si>
    <t>Pomoći dane u inozemstvo i 
unutar opće države</t>
  </si>
  <si>
    <t>Materijalni rahodi</t>
  </si>
  <si>
    <t>Uspostava bezičnog interneta WIFI - EU</t>
  </si>
  <si>
    <t>- prijedlog</t>
  </si>
  <si>
    <t>Izgradnja nogostupa Privija - Šuća</t>
  </si>
  <si>
    <t>Poboljšanje urbanog planiranja i okolišne infrastrukture</t>
  </si>
  <si>
    <t>Poticanje projekata zelenog grada i uređenje pješačkih zona</t>
  </si>
  <si>
    <t>Poboljšanje dostupnosti besplatnog bežičnog interneta</t>
  </si>
  <si>
    <t>Ulaganje u informatizaciju i digitalizaciju inrernetske infrastrukture</t>
  </si>
  <si>
    <t>Izgradnja nogostupa od Domaldove do 72. bojne</t>
  </si>
  <si>
    <t xml:space="preserve">Poboljšanje uvjeta rada zaposlenicima i građinima koji koriste usluge policijske uprave </t>
  </si>
  <si>
    <t>Rekonstrukcija objekta od javnog interesa</t>
  </si>
  <si>
    <t>Proračun 2021.g.</t>
  </si>
  <si>
    <t>Proračun 2021.</t>
  </si>
  <si>
    <t>K101303</t>
  </si>
  <si>
    <t>Nastavak uređenja Prve Franjevačke klasične gimnazije u Sinju</t>
  </si>
  <si>
    <t>A101207</t>
  </si>
  <si>
    <t>Razvojna Strategija Grada Sinja</t>
  </si>
  <si>
    <t xml:space="preserve">Otkup zemljišta za potrebe parkinga kod bolnice </t>
  </si>
  <si>
    <t>Sufinanciranje unutarnjeg uređenja Policijske uprave Sinj</t>
  </si>
  <si>
    <t>K101243</t>
  </si>
  <si>
    <t>K101244</t>
  </si>
  <si>
    <t>Uređenje šetnice u Lučanima od Bana do Bilih vrila i kupališta Bubalo na Sutini</t>
  </si>
  <si>
    <t>Uređenje i proširenje nerazvrstane ceste na Poljakovoj glavici</t>
  </si>
  <si>
    <t>Uspostava bezičnog interneta - WIFI4EU</t>
  </si>
  <si>
    <t>A100807</t>
  </si>
  <si>
    <t xml:space="preserve">Organizacija konjičkih manifestacija </t>
  </si>
  <si>
    <t>Rekonstrukcija ceste Privija-Han (javna rasvjeta)</t>
  </si>
  <si>
    <t xml:space="preserve">Izgradnja nogostupa Privija - Šuća (javna rasvjeta) </t>
  </si>
  <si>
    <t>Proračun 2021..g.</t>
  </si>
  <si>
    <t xml:space="preserve">Plan razvojnih programa prikazuje planirane rashode vezane uz provođenje investicija i davanje kapitalne pomoći i donacija za razdoblje 2021. - 2023. godine. </t>
  </si>
  <si>
    <t>PRORAČUN 2021.G.</t>
  </si>
  <si>
    <t>PRORAČUN 2021.</t>
  </si>
  <si>
    <t>Otkup zemljišta za potrebe parkinga kod bolnice</t>
  </si>
  <si>
    <t>Centar za izvrsnost - 
Studij mediteranske poljoprivrede</t>
  </si>
  <si>
    <t>15</t>
  </si>
  <si>
    <t>43</t>
  </si>
  <si>
    <t>47</t>
  </si>
  <si>
    <t>49</t>
  </si>
  <si>
    <t>50</t>
  </si>
  <si>
    <t>52</t>
  </si>
  <si>
    <t>138</t>
  </si>
  <si>
    <t>Višak / manjak + neto financiranje (A-B+C)</t>
  </si>
  <si>
    <t>D</t>
  </si>
  <si>
    <t>CILJ BROJ. 3.
Održivo i konkurentno gospodarstvo, kao osnova ekonomske dinamike urbane cjeline</t>
  </si>
  <si>
    <t xml:space="preserve">Projekt vodoopskrbe </t>
  </si>
  <si>
    <t xml:space="preserve">Ukupan donos viška koji će se rasporediti u 2021.g.
</t>
  </si>
  <si>
    <t>AKTIVNOSTI</t>
  </si>
  <si>
    <t>A100907</t>
  </si>
  <si>
    <t>Održavanje građevina, uređaja i predmeta javne namjene</t>
  </si>
  <si>
    <t>A100908</t>
  </si>
  <si>
    <t>Dezinsekcija i deratizacija javnih površina</t>
  </si>
  <si>
    <t>A100909</t>
  </si>
  <si>
    <t>Veterinarsko - higijeničarski poslovi</t>
  </si>
  <si>
    <t>A100910</t>
  </si>
  <si>
    <t>115</t>
  </si>
  <si>
    <t>116</t>
  </si>
  <si>
    <t>117</t>
  </si>
  <si>
    <t>118</t>
  </si>
  <si>
    <t>144</t>
  </si>
  <si>
    <t>145</t>
  </si>
  <si>
    <t>146</t>
  </si>
  <si>
    <t>147</t>
  </si>
  <si>
    <t>Donacije od pravnih i fizičkih osoba izvan općeg proračuna</t>
  </si>
  <si>
    <t>Troškovi provođenja lokalnih izbora 2021.g</t>
  </si>
  <si>
    <t>Savez školskih športskih društava Grada Sinja i  Cetinske krajine</t>
  </si>
  <si>
    <t>Kapitalne pomoći - Vodovod i odvodnja C.K.</t>
  </si>
  <si>
    <t xml:space="preserve">Vodoopskrba Zelovski plato </t>
  </si>
  <si>
    <t>Tekuće donacije - Športska zajednica</t>
  </si>
  <si>
    <t xml:space="preserve">Naknade troškova zaposlenima </t>
  </si>
  <si>
    <t>A100105</t>
  </si>
  <si>
    <t>Savjet mladih</t>
  </si>
  <si>
    <t>A100608</t>
  </si>
  <si>
    <t>Novčana pomoć za roditelja odgajatelja</t>
  </si>
  <si>
    <t>K100801</t>
  </si>
  <si>
    <t>Izgradnja Crkve na
 Radošiću</t>
  </si>
  <si>
    <t>Donacije i ostali 
rashodi</t>
  </si>
  <si>
    <t>K100802</t>
  </si>
  <si>
    <t>Izgradnja Crkve 
u Brnazama</t>
  </si>
  <si>
    <t xml:space="preserve">Kapitalne donacije </t>
  </si>
  <si>
    <t>Donacije i ostali
 rashodi</t>
  </si>
  <si>
    <t>K100803</t>
  </si>
  <si>
    <t>Izrada projektne dokumentacije za spoj Lovrića ulice sa Meljačom</t>
  </si>
  <si>
    <t>Izgradnja dječjeg igrališta na Planici - Gornje Glavice</t>
  </si>
  <si>
    <t>Izgradnja nogostupa u Bajagiću</t>
  </si>
  <si>
    <t>Izgradnja lovačkog doma na Radošiću</t>
  </si>
  <si>
    <t>Sufinanciranje izrade projektne dokumentacije za projekt izgradnje stambene kuće "Mladih obitelji"</t>
  </si>
  <si>
    <t xml:space="preserve">PROJEKT </t>
  </si>
  <si>
    <t>Kupnja objekta za društveni dom u G.Glavicama</t>
  </si>
  <si>
    <t>Rahodi za usluge</t>
  </si>
  <si>
    <t>Izrada projektne dokumentacije za proširenje groblja "Šibenica" u Glavicama</t>
  </si>
  <si>
    <t>Izrada zaštitne ograde u ulici Fra Pavla Vučkovića</t>
  </si>
  <si>
    <t>Poticaj razvoja turizma</t>
  </si>
  <si>
    <t>Izgradnja objekata na športskom igralištu NK Brnaze - projektna dokumentacija</t>
  </si>
  <si>
    <t>A100409</t>
  </si>
  <si>
    <t>K101220</t>
  </si>
  <si>
    <t>K101226</t>
  </si>
  <si>
    <t>K101227</t>
  </si>
  <si>
    <t>K101229</t>
  </si>
  <si>
    <t>K101237</t>
  </si>
  <si>
    <t>K101238</t>
  </si>
  <si>
    <t>K101245</t>
  </si>
  <si>
    <t>K101246</t>
  </si>
  <si>
    <t>Izrada projektne dokumentacije za spoj ceste Hipodrom - Pročistač</t>
  </si>
  <si>
    <t>Uređenje aktivnih bunara: Meljača, Miletinac, Gozdač i ostali aktivni bunari na području Grada Sinja</t>
  </si>
  <si>
    <t>40</t>
  </si>
  <si>
    <t>46</t>
  </si>
  <si>
    <t>57</t>
  </si>
  <si>
    <t>58</t>
  </si>
  <si>
    <t>63</t>
  </si>
  <si>
    <t>119</t>
  </si>
  <si>
    <t>120</t>
  </si>
  <si>
    <t>121</t>
  </si>
  <si>
    <t>128</t>
  </si>
  <si>
    <t>134</t>
  </si>
  <si>
    <t>148</t>
  </si>
  <si>
    <t>149</t>
  </si>
  <si>
    <t>150</t>
  </si>
  <si>
    <t>Uređenje pristupnih nerazvrstanih puteva do D.V. Ljiljan i P.Š. Turjaci</t>
  </si>
  <si>
    <t>Uređenje dječjeg igrališta uz P.Š. Karakašica</t>
  </si>
  <si>
    <t>Nastavak uređenja Prve Franjevačeke klasične gimazije u Sinju</t>
  </si>
  <si>
    <t>Ulaganje u sakralnu infrastrukturu</t>
  </si>
  <si>
    <t>Program, Donacije ostalim udrugama i korisnicima</t>
  </si>
  <si>
    <t>K101215</t>
  </si>
  <si>
    <t>K101217</t>
  </si>
  <si>
    <t>K101218</t>
  </si>
  <si>
    <t>Izgradnja velikog igrališta sa umjetnom travom uz gradski stadion NK Junak s uređenjem popratnih objekata</t>
  </si>
  <si>
    <t>K101223</t>
  </si>
  <si>
    <t>K101230</t>
  </si>
  <si>
    <t>K101231</t>
  </si>
  <si>
    <t>K101235</t>
  </si>
  <si>
    <t>K101239</t>
  </si>
  <si>
    <t>K101240</t>
  </si>
  <si>
    <t>K101241</t>
  </si>
  <si>
    <t>K101242</t>
  </si>
  <si>
    <t>Crkva u Glavicama -  
Izgradnja objekta za 
održavanje vjeronauka</t>
  </si>
  <si>
    <t>Izgradnja, obnova i uređenje vjerskih objekata</t>
  </si>
  <si>
    <t>Izgradnja Crkve na Radošiću</t>
  </si>
  <si>
    <t>Izgradnja Crkve u Brnazama</t>
  </si>
  <si>
    <t>Crkva u Glavicama - Izgradnja objekta za održavanje vjeronauka</t>
  </si>
  <si>
    <t>Izgradnja športskih terena</t>
  </si>
  <si>
    <t>Povećanje / smanjenje</t>
  </si>
  <si>
    <t>Izmjene i dopune 2021.g.</t>
  </si>
  <si>
    <t>Izmjene i dopune 2021.g</t>
  </si>
  <si>
    <t>A101002</t>
  </si>
  <si>
    <t>Kazna, penali i naknade štete</t>
  </si>
  <si>
    <t>K101204/1</t>
  </si>
  <si>
    <t>Kupnja nekretnina</t>
  </si>
  <si>
    <t>Intelektualne i osobne usluge</t>
  </si>
  <si>
    <t>POVEĆANJE / SMANJENJE</t>
  </si>
  <si>
    <t>I. REBALANS</t>
  </si>
  <si>
    <t xml:space="preserve">Održavanje javnih površina na kojima nije dopušten promet motornim vozilima </t>
  </si>
  <si>
    <t>Rashodi za usluge - studija izvodljivosti</t>
  </si>
  <si>
    <t>Rashodi za usluge (novi asfalt, koševi,ograda)</t>
  </si>
  <si>
    <t>K101414</t>
  </si>
  <si>
    <t>Revizija projekta "Sinj u sridu"</t>
  </si>
  <si>
    <t>K101423</t>
  </si>
  <si>
    <t>Promotivni materijal za Muzej Cetinske krajine</t>
  </si>
  <si>
    <t>K101425</t>
  </si>
  <si>
    <t>Promocij i vidiljivost Sinja i projekata 
"Sinj u sridu" (jambo plakati i svjetleće reklame)</t>
  </si>
  <si>
    <t>K101248</t>
  </si>
  <si>
    <t>K101304</t>
  </si>
  <si>
    <t>Postavljanje portretnog Spomenika akademskom kiparu porf.Anti Župiću u Sinju</t>
  </si>
  <si>
    <t>Uređenje prostora za potrebe Dječjeg vrtića u Crkvi u Brnazama</t>
  </si>
  <si>
    <t>sjednici održanoj   2021. godine donijelo je:</t>
  </si>
  <si>
    <t xml:space="preserve">Grada Sinja ("Službeni glasnik Grada Sinja" br. 10/09, 2/13 i 2/18) Gradsko vijeće Grada Sinja na </t>
  </si>
  <si>
    <t xml:space="preserve">I. IZMJENE I DOPUNE PRORAČUNA GRADA SINJA 
ZA 2021. GODINU 
</t>
  </si>
  <si>
    <t xml:space="preserve"> U  Proračunu  Grada Sinja za 2021. godinu ("službeni glasnik Grada Sinja br 07/20 čl.1 mijenja se i glasi) :</t>
  </si>
  <si>
    <t xml:space="preserve">U čl 2. Prihodi i rashodi, te primici i izdaci po ekonomskoj klasifikaciji utvrđeni u Računu
 prihoda i rashoda  i Računu financiranja za 2021.g., povećaju se odnosno smanjuju kako slijedi: </t>
  </si>
  <si>
    <t>Održavanje športskih objekata i igrališta</t>
  </si>
  <si>
    <t>Kapitalne donacije - športska zajednica</t>
  </si>
  <si>
    <t>Rashodi za usluge (geodetska podloga - prema prostronom planu)</t>
  </si>
  <si>
    <t xml:space="preserve">Uređenje ulice 72. bojne Vojne policije </t>
  </si>
  <si>
    <t>Uređenje prostora na Bazani prema usvojenom  urbanističko - arhitektonskom rješenju (oko četiri najstarije zgrade)</t>
  </si>
  <si>
    <t>Sufinanciranje projekta izgradnje semafora na raskrižju Ulica M.Buljana (LC67040) I Put Ferate</t>
  </si>
  <si>
    <t>K101249</t>
  </si>
  <si>
    <t>K101250</t>
  </si>
  <si>
    <t>Izrada izvedbenog projekta za zahvat izvanrednog održavanja državne ceste DC1 kroz grad Sinj,  (Splitska ulica), duljine 580 m“</t>
  </si>
  <si>
    <t>Rashodi za nabavu neprizvedene dugotrajne imovine</t>
  </si>
  <si>
    <t>Nematerijalna imovina</t>
  </si>
  <si>
    <t>53/1</t>
  </si>
  <si>
    <t>57/1</t>
  </si>
  <si>
    <t>Predsjednik  Gradskog vijeća:</t>
  </si>
  <si>
    <t xml:space="preserve">Petar  Župić </t>
  </si>
  <si>
    <t>Ove I. Izmjene i dopune proračuna Grada Sinja za 2021. godinu objavit će se u Službenom glasniku Grada Sinja, a stupa na snagu 2021.g.</t>
  </si>
  <si>
    <t>K101251</t>
  </si>
  <si>
    <t>Obnova klubskih prostorija udruzi Umirovljenika</t>
  </si>
  <si>
    <t>Tekuće donacije u novcu</t>
  </si>
  <si>
    <t>Otkup gradskog bazena</t>
  </si>
  <si>
    <t>Rashodi za usluge - ŽUC ?</t>
  </si>
  <si>
    <t>A100808</t>
  </si>
  <si>
    <t>105/1</t>
  </si>
  <si>
    <t>Zavod za Hitnu 
medicinu SDŽ</t>
  </si>
  <si>
    <t>Prijevozna sredstva</t>
  </si>
  <si>
    <t>K101252</t>
  </si>
  <si>
    <t>Projektiranje rasvjete glavnog nogometnog terena NK Junak</t>
  </si>
  <si>
    <t>K101253</t>
  </si>
  <si>
    <t>Nabava i ugradnja javne rasvjete na nogometnom igralištu u Glavicama</t>
  </si>
  <si>
    <t>A100203</t>
  </si>
  <si>
    <t>Novčana pomoć roditeljima djece koji su ostvarili pravo na upis u dječji vrtić, ali nisu mogli biti upisani zbog popunjenosti kapaciteta</t>
  </si>
  <si>
    <t>Naknade građanima i kućanstvim u novcu</t>
  </si>
  <si>
    <t>Sufinanciranje troškova
 ishođenja akata o
 građenju</t>
  </si>
  <si>
    <t>Kapitalne donacije 
građanima i kućanstvima</t>
  </si>
  <si>
    <t>Sufinanciranje troškova 
kupnje građevinskog 
zemljišta</t>
  </si>
  <si>
    <t>Kapitalne donacije za
 gradnju i obnovu 
građevinskih objekata</t>
  </si>
  <si>
    <t>Kapitalne donacije
 građanima i kućanstvima</t>
  </si>
  <si>
    <t>Sufinanciranje troškova 
priključka na komunalnu
 infrastrukturu</t>
  </si>
  <si>
    <t>Program za mlade - "Ostani tu"</t>
  </si>
  <si>
    <t>K101254</t>
  </si>
  <si>
    <t>Sufinanciranje kupnje 
stambenog objekta - prve nekretnine</t>
  </si>
  <si>
    <t>Naknada za smanjenje količine miješanog komunalnog otpada po Rješenju Fonda</t>
  </si>
  <si>
    <t>Izgradanja sortirnice i kompostane (projektiranje)</t>
  </si>
  <si>
    <t>Projektiranje odvodnje u ul. Put Piketa, Drniška ulica i Put Šušnjevače</t>
  </si>
  <si>
    <t>147/1</t>
  </si>
  <si>
    <t>K101255</t>
  </si>
  <si>
    <t>Izrada dokumentacije za projektno rješenje ceste od Doma zdravlja do Ulice 126. brigade</t>
  </si>
  <si>
    <t>K101256</t>
  </si>
  <si>
    <t>Izrada projektne dokumentacije za športski prostor na športskom centru "Ivica Poljak - Sokol i Andrija Alčić" za ragbi klub</t>
  </si>
  <si>
    <t>K101257</t>
  </si>
  <si>
    <t>Izrada projektne dokumentacije za tribinu i popratne sadržaje na Športskom centru "Ivica Poljak- Sokol i Andrija Alčić" za ragbi klub</t>
  </si>
  <si>
    <t>K101258</t>
  </si>
  <si>
    <t>Sanacija malog igrališta sa umjetnom travom uz NK Glavice</t>
  </si>
  <si>
    <t>27/1</t>
  </si>
  <si>
    <t>27/2</t>
  </si>
  <si>
    <t>47/1</t>
  </si>
  <si>
    <t>47/2</t>
  </si>
  <si>
    <t>55/1</t>
  </si>
  <si>
    <t>108/1</t>
  </si>
  <si>
    <t>108/2</t>
  </si>
  <si>
    <t>108/3</t>
  </si>
  <si>
    <t>108/4</t>
  </si>
  <si>
    <t>121/1</t>
  </si>
  <si>
    <t>149/1</t>
  </si>
  <si>
    <t>153/1</t>
  </si>
  <si>
    <t>157/1</t>
  </si>
  <si>
    <t>158/1</t>
  </si>
  <si>
    <t>164/1</t>
  </si>
  <si>
    <t>183/1</t>
  </si>
  <si>
    <t>193/1</t>
  </si>
  <si>
    <t>193/2</t>
  </si>
  <si>
    <t>193/4</t>
  </si>
  <si>
    <t>193/5</t>
  </si>
  <si>
    <t>193/6</t>
  </si>
  <si>
    <t>193/7</t>
  </si>
  <si>
    <t>193/8</t>
  </si>
  <si>
    <t>193/9</t>
  </si>
  <si>
    <t>193/10</t>
  </si>
  <si>
    <t>193/11</t>
  </si>
  <si>
    <t>193/12</t>
  </si>
  <si>
    <t>198/1</t>
  </si>
  <si>
    <t>198/2</t>
  </si>
  <si>
    <t>198/3</t>
  </si>
  <si>
    <t>Izgradnja sortirnice i kompostane</t>
  </si>
  <si>
    <t>Rekonstrukcija ceste s Privija - Han (javna rasvjeta)</t>
  </si>
  <si>
    <t>Otkup Gradskog bazena</t>
  </si>
  <si>
    <t>Klasa: 400-06/21-01/5</t>
  </si>
  <si>
    <t>Ur.broj: 2175/01-01-21-9</t>
  </si>
  <si>
    <t>Sinj,  studeni 2021. godine</t>
  </si>
  <si>
    <t>Izrada projektne dokumentacije za poljoprivredno inovacijski centar na Štaliji</t>
  </si>
  <si>
    <t>Uređenje prostora za potrebe Dječjeg igrališta u Crkvi u Brnazama</t>
  </si>
  <si>
    <t>Izrada projektne dokumentacije poljoprivredno inovacijskog centra na Štaliji</t>
  </si>
  <si>
    <t>62/1</t>
  </si>
  <si>
    <t>Predškolski odgoj</t>
  </si>
  <si>
    <t>Povećanje kapaciteta predškolskog odgoja</t>
  </si>
  <si>
    <t>Ulaganje u infrastrukturu predškolskog odgoja</t>
  </si>
  <si>
    <r>
      <t xml:space="preserve">
Rashodi i izdaci Proračuna u iznosu od 111.700.000,00 </t>
    </r>
    <r>
      <rPr>
        <sz val="11"/>
        <rFont val="Arial"/>
        <family val="2"/>
        <charset val="238"/>
      </rPr>
      <t>kn</t>
    </r>
    <r>
      <rPr>
        <sz val="11"/>
        <color theme="1"/>
        <rFont val="Arial"/>
        <family val="2"/>
        <charset val="238"/>
      </rPr>
      <t xml:space="preserve">  raspoređuju se po programskoj klasifikaciji po korisnicima i potanjim namjenama u Posebnom dijelu Proračuna kako slijedi: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</si>
</sst>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#,##0.00_ ;\-#,##0.00\ "/>
    <numFmt numFmtId="166" formatCode="#,##0.00\ _k_n"/>
  </numFmts>
  <fonts count="5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3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  <charset val="238"/>
    </font>
    <font>
      <b/>
      <sz val="9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b/>
      <sz val="13"/>
      <name val="Arial"/>
      <family val="2"/>
    </font>
    <font>
      <sz val="9"/>
      <name val="Arial"/>
      <family val="2"/>
      <charset val="238"/>
    </font>
    <font>
      <sz val="11"/>
      <name val="Arial"/>
      <family val="2"/>
    </font>
    <font>
      <b/>
      <sz val="8"/>
      <name val="Arial"/>
      <family val="2"/>
    </font>
    <font>
      <sz val="11"/>
      <name val="Calibri"/>
      <family val="2"/>
      <charset val="238"/>
      <scheme val="minor"/>
    </font>
    <font>
      <sz val="12"/>
      <name val="MS Serif"/>
      <family val="1"/>
    </font>
    <font>
      <sz val="12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name val="Arial"/>
      <family val="2"/>
    </font>
    <font>
      <b/>
      <i/>
      <sz val="11"/>
      <name val="Arial"/>
      <family val="2"/>
      <charset val="238"/>
    </font>
    <font>
      <b/>
      <sz val="12"/>
      <color theme="1"/>
      <name val="Arial"/>
      <family val="2"/>
    </font>
    <font>
      <sz val="13"/>
      <color theme="1"/>
      <name val="Arial"/>
      <family val="2"/>
      <charset val="238"/>
    </font>
    <font>
      <sz val="13"/>
      <name val="Arial"/>
      <family val="2"/>
      <charset val="238"/>
    </font>
    <font>
      <b/>
      <i/>
      <sz val="13"/>
      <name val="Arial"/>
      <family val="2"/>
      <charset val="238"/>
    </font>
    <font>
      <b/>
      <sz val="10"/>
      <color theme="1"/>
      <name val="Arial"/>
      <family val="2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14"/>
      <name val="Arial"/>
      <family val="2"/>
      <charset val="238"/>
    </font>
    <font>
      <b/>
      <sz val="12"/>
      <name val="MS Serif"/>
      <family val="1"/>
    </font>
    <font>
      <b/>
      <sz val="16"/>
      <name val="Albertus Medium"/>
      <family val="2"/>
    </font>
    <font>
      <i/>
      <sz val="10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0000"/>
      <name val="Arial"/>
      <family val="2"/>
    </font>
    <font>
      <i/>
      <sz val="10"/>
      <color theme="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lightGray">
        <bgColor rgb="FF00B050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78">
    <xf numFmtId="0" fontId="0" fillId="0" borderId="0" xfId="0"/>
    <xf numFmtId="0" fontId="3" fillId="0" borderId="5" xfId="1" applyFont="1" applyBorder="1" applyAlignment="1">
      <alignment horizontal="center"/>
    </xf>
    <xf numFmtId="0" fontId="2" fillId="0" borderId="5" xfId="1" applyBorder="1" applyAlignment="1">
      <alignment horizontal="center"/>
    </xf>
    <xf numFmtId="0" fontId="0" fillId="0" borderId="5" xfId="0" applyBorder="1"/>
    <xf numFmtId="0" fontId="6" fillId="0" borderId="5" xfId="1" applyFont="1" applyFill="1" applyBorder="1" applyAlignment="1">
      <alignment horizontal="center"/>
    </xf>
    <xf numFmtId="0" fontId="6" fillId="0" borderId="4" xfId="1" applyFont="1" applyFill="1" applyBorder="1" applyAlignment="1">
      <alignment wrapText="1"/>
    </xf>
    <xf numFmtId="0" fontId="0" fillId="0" borderId="6" xfId="0" applyBorder="1" applyAlignment="1">
      <alignment horizontal="center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horizontal="center" wrapText="1"/>
    </xf>
    <xf numFmtId="4" fontId="3" fillId="0" borderId="5" xfId="0" applyNumberFormat="1" applyFont="1" applyBorder="1"/>
    <xf numFmtId="4" fontId="8" fillId="0" borderId="5" xfId="0" applyNumberFormat="1" applyFont="1" applyBorder="1"/>
    <xf numFmtId="4" fontId="8" fillId="0" borderId="5" xfId="0" applyNumberFormat="1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49" fontId="2" fillId="0" borderId="5" xfId="0" applyNumberFormat="1" applyFont="1" applyBorder="1" applyAlignment="1">
      <alignment horizontal="left"/>
    </xf>
    <xf numFmtId="4" fontId="2" fillId="0" borderId="5" xfId="0" applyNumberFormat="1" applyFont="1" applyFill="1" applyBorder="1" applyAlignment="1">
      <alignment wrapText="1"/>
    </xf>
    <xf numFmtId="49" fontId="2" fillId="0" borderId="5" xfId="0" applyNumberFormat="1" applyFont="1" applyBorder="1" applyAlignment="1">
      <alignment horizontal="left" wrapText="1"/>
    </xf>
    <xf numFmtId="4" fontId="2" fillId="0" borderId="5" xfId="0" applyNumberFormat="1" applyFont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0" fontId="8" fillId="0" borderId="5" xfId="0" applyNumberFormat="1" applyFont="1" applyBorder="1" applyAlignment="1">
      <alignment horizontal="center" wrapText="1"/>
    </xf>
    <xf numFmtId="0" fontId="15" fillId="0" borderId="2" xfId="0" applyFont="1" applyBorder="1"/>
    <xf numFmtId="0" fontId="0" fillId="0" borderId="3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0" fontId="23" fillId="0" borderId="2" xfId="0" applyFont="1" applyBorder="1"/>
    <xf numFmtId="4" fontId="0" fillId="0" borderId="5" xfId="0" applyNumberFormat="1" applyBorder="1"/>
    <xf numFmtId="4" fontId="10" fillId="0" borderId="5" xfId="0" applyNumberFormat="1" applyFont="1" applyBorder="1"/>
    <xf numFmtId="0" fontId="23" fillId="0" borderId="5" xfId="0" applyFont="1" applyBorder="1"/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4" fontId="5" fillId="0" borderId="5" xfId="0" applyNumberFormat="1" applyFont="1" applyBorder="1"/>
    <xf numFmtId="4" fontId="14" fillId="0" borderId="5" xfId="0" applyNumberFormat="1" applyFont="1" applyBorder="1"/>
    <xf numFmtId="0" fontId="0" fillId="0" borderId="5" xfId="0" applyBorder="1" applyAlignment="1">
      <alignment wrapText="1"/>
    </xf>
    <xf numFmtId="49" fontId="23" fillId="0" borderId="5" xfId="0" applyNumberFormat="1" applyFont="1" applyBorder="1" applyAlignment="1">
      <alignment horizontal="center"/>
    </xf>
    <xf numFmtId="49" fontId="23" fillId="0" borderId="5" xfId="0" applyNumberFormat="1" applyFont="1" applyBorder="1" applyAlignment="1">
      <alignment horizontal="left"/>
    </xf>
    <xf numFmtId="4" fontId="0" fillId="0" borderId="5" xfId="0" applyNumberFormat="1" applyBorder="1" applyAlignment="1">
      <alignment wrapText="1"/>
    </xf>
    <xf numFmtId="0" fontId="5" fillId="0" borderId="5" xfId="0" applyFont="1" applyBorder="1" applyAlignment="1">
      <alignment wrapText="1"/>
    </xf>
    <xf numFmtId="0" fontId="14" fillId="0" borderId="5" xfId="0" applyFont="1" applyBorder="1" applyAlignment="1">
      <alignment horizontal="center"/>
    </xf>
    <xf numFmtId="0" fontId="14" fillId="0" borderId="5" xfId="0" applyFont="1" applyBorder="1" applyAlignment="1">
      <alignment wrapText="1"/>
    </xf>
    <xf numFmtId="49" fontId="23" fillId="0" borderId="2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15" fillId="0" borderId="5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4" fontId="5" fillId="0" borderId="9" xfId="0" applyNumberFormat="1" applyFont="1" applyBorder="1"/>
    <xf numFmtId="0" fontId="2" fillId="0" borderId="5" xfId="0" applyFont="1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4" fontId="5" fillId="0" borderId="5" xfId="0" applyNumberFormat="1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49" fontId="14" fillId="0" borderId="5" xfId="0" applyNumberFormat="1" applyFont="1" applyBorder="1" applyAlignment="1">
      <alignment horizontal="left"/>
    </xf>
    <xf numFmtId="0" fontId="14" fillId="0" borderId="5" xfId="0" applyFont="1" applyBorder="1"/>
    <xf numFmtId="49" fontId="14" fillId="0" borderId="5" xfId="0" applyNumberFormat="1" applyFont="1" applyBorder="1" applyAlignment="1">
      <alignment horizontal="left" wrapText="1"/>
    </xf>
    <xf numFmtId="0" fontId="14" fillId="0" borderId="5" xfId="0" applyFont="1" applyBorder="1" applyAlignment="1">
      <alignment horizontal="center" wrapText="1"/>
    </xf>
    <xf numFmtId="4" fontId="14" fillId="0" borderId="5" xfId="0" applyNumberFormat="1" applyFont="1" applyBorder="1" applyAlignment="1">
      <alignment wrapText="1"/>
    </xf>
    <xf numFmtId="49" fontId="14" fillId="0" borderId="5" xfId="0" applyNumberFormat="1" applyFont="1" applyFill="1" applyBorder="1" applyAlignment="1">
      <alignment horizontal="left"/>
    </xf>
    <xf numFmtId="0" fontId="27" fillId="0" borderId="5" xfId="0" applyFont="1" applyFill="1" applyBorder="1" applyAlignment="1">
      <alignment horizontal="center"/>
    </xf>
    <xf numFmtId="0" fontId="28" fillId="0" borderId="5" xfId="0" applyFont="1" applyFill="1" applyBorder="1"/>
    <xf numFmtId="4" fontId="27" fillId="0" borderId="5" xfId="0" applyNumberFormat="1" applyFont="1" applyFill="1" applyBorder="1"/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4" fontId="5" fillId="0" borderId="5" xfId="0" applyNumberFormat="1" applyFont="1" applyFill="1" applyBorder="1" applyAlignment="1">
      <alignment wrapText="1"/>
    </xf>
    <xf numFmtId="0" fontId="5" fillId="2" borderId="5" xfId="0" applyFont="1" applyFill="1" applyBorder="1" applyAlignment="1">
      <alignment horizontal="center"/>
    </xf>
    <xf numFmtId="4" fontId="7" fillId="2" borderId="5" xfId="0" applyNumberFormat="1" applyFont="1" applyFill="1" applyBorder="1"/>
    <xf numFmtId="4" fontId="8" fillId="0" borderId="5" xfId="0" applyNumberFormat="1" applyFont="1" applyFill="1" applyBorder="1" applyAlignment="1">
      <alignment wrapText="1"/>
    </xf>
    <xf numFmtId="4" fontId="8" fillId="0" borderId="5" xfId="0" applyNumberFormat="1" applyFont="1" applyBorder="1" applyAlignment="1">
      <alignment horizontal="right"/>
    </xf>
    <xf numFmtId="4" fontId="12" fillId="0" borderId="5" xfId="0" applyNumberFormat="1" applyFont="1" applyBorder="1"/>
    <xf numFmtId="4" fontId="20" fillId="0" borderId="5" xfId="0" applyNumberFormat="1" applyFont="1" applyBorder="1"/>
    <xf numFmtId="0" fontId="5" fillId="0" borderId="5" xfId="0" applyFont="1" applyBorder="1" applyAlignment="1">
      <alignment horizontal="left" wrapText="1"/>
    </xf>
    <xf numFmtId="4" fontId="13" fillId="0" borderId="5" xfId="0" applyNumberFormat="1" applyFont="1" applyBorder="1"/>
    <xf numFmtId="0" fontId="8" fillId="0" borderId="5" xfId="0" applyFont="1" applyFill="1" applyBorder="1"/>
    <xf numFmtId="49" fontId="14" fillId="0" borderId="5" xfId="0" applyNumberFormat="1" applyFont="1" applyFill="1" applyBorder="1" applyAlignment="1">
      <alignment horizontal="left" wrapText="1"/>
    </xf>
    <xf numFmtId="0" fontId="14" fillId="0" borderId="5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wrapText="1"/>
    </xf>
    <xf numFmtId="0" fontId="14" fillId="0" borderId="5" xfId="0" applyFont="1" applyBorder="1" applyAlignment="1">
      <alignment horizontal="left"/>
    </xf>
    <xf numFmtId="0" fontId="5" fillId="0" borderId="5" xfId="0" applyFont="1" applyFill="1" applyBorder="1" applyAlignment="1">
      <alignment wrapText="1"/>
    </xf>
    <xf numFmtId="4" fontId="5" fillId="0" borderId="5" xfId="0" applyNumberFormat="1" applyFont="1" applyFill="1" applyBorder="1"/>
    <xf numFmtId="0" fontId="7" fillId="2" borderId="5" xfId="0" applyFont="1" applyFill="1" applyBorder="1" applyAlignment="1">
      <alignment wrapText="1"/>
    </xf>
    <xf numFmtId="0" fontId="8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4" fontId="1" fillId="0" borderId="5" xfId="0" applyNumberFormat="1" applyFont="1" applyBorder="1" applyAlignment="1">
      <alignment wrapText="1"/>
    </xf>
    <xf numFmtId="0" fontId="13" fillId="0" borderId="5" xfId="0" applyFont="1" applyBorder="1" applyAlignment="1">
      <alignment horizontal="center" wrapText="1"/>
    </xf>
    <xf numFmtId="4" fontId="13" fillId="0" borderId="5" xfId="0" applyNumberFormat="1" applyFont="1" applyBorder="1" applyAlignment="1">
      <alignment wrapText="1"/>
    </xf>
    <xf numFmtId="0" fontId="12" fillId="0" borderId="5" xfId="0" applyFont="1" applyBorder="1" applyAlignment="1">
      <alignment horizontal="center" wrapText="1"/>
    </xf>
    <xf numFmtId="4" fontId="12" fillId="0" borderId="5" xfId="0" applyNumberFormat="1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14" fillId="0" borderId="2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4" fontId="14" fillId="0" borderId="2" xfId="1" applyNumberFormat="1" applyFont="1" applyBorder="1" applyAlignment="1">
      <alignment horizontal="center"/>
    </xf>
    <xf numFmtId="0" fontId="3" fillId="0" borderId="4" xfId="1" applyFont="1" applyBorder="1" applyAlignment="1">
      <alignment horizontal="left" wrapText="1"/>
    </xf>
    <xf numFmtId="4" fontId="6" fillId="0" borderId="5" xfId="1" applyNumberFormat="1" applyFont="1" applyBorder="1" applyAlignment="1">
      <alignment horizontal="right"/>
    </xf>
    <xf numFmtId="4" fontId="7" fillId="0" borderId="5" xfId="1" applyNumberFormat="1" applyFont="1" applyBorder="1"/>
    <xf numFmtId="0" fontId="2" fillId="0" borderId="4" xfId="1" applyBorder="1" applyAlignment="1">
      <alignment wrapText="1"/>
    </xf>
    <xf numFmtId="4" fontId="2" fillId="0" borderId="5" xfId="1" applyNumberFormat="1" applyBorder="1" applyAlignment="1">
      <alignment horizontal="right"/>
    </xf>
    <xf numFmtId="4" fontId="14" fillId="0" borderId="5" xfId="1" applyNumberFormat="1" applyFont="1" applyBorder="1"/>
    <xf numFmtId="0" fontId="8" fillId="2" borderId="5" xfId="1" applyFont="1" applyFill="1" applyBorder="1" applyAlignment="1">
      <alignment horizontal="center"/>
    </xf>
    <xf numFmtId="0" fontId="8" fillId="2" borderId="4" xfId="1" applyFont="1" applyFill="1" applyBorder="1" applyAlignment="1">
      <alignment wrapText="1"/>
    </xf>
    <xf numFmtId="4" fontId="8" fillId="2" borderId="5" xfId="1" applyNumberFormat="1" applyFont="1" applyFill="1" applyBorder="1" applyAlignment="1">
      <alignment horizontal="right" wrapText="1"/>
    </xf>
    <xf numFmtId="4" fontId="8" fillId="2" borderId="5" xfId="1" applyNumberFormat="1" applyFont="1" applyFill="1" applyBorder="1"/>
    <xf numFmtId="4" fontId="6" fillId="0" borderId="5" xfId="1" applyNumberFormat="1" applyFont="1" applyFill="1" applyBorder="1" applyAlignment="1">
      <alignment horizontal="righ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7" fillId="0" borderId="5" xfId="0" applyNumberFormat="1" applyFont="1" applyBorder="1" applyAlignment="1">
      <alignment wrapText="1"/>
    </xf>
    <xf numFmtId="0" fontId="6" fillId="0" borderId="5" xfId="0" applyFont="1" applyBorder="1" applyAlignment="1">
      <alignment horizontal="center"/>
    </xf>
    <xf numFmtId="0" fontId="16" fillId="0" borderId="4" xfId="0" applyFont="1" applyBorder="1" applyAlignment="1">
      <alignment horizontal="left"/>
    </xf>
    <xf numFmtId="4" fontId="16" fillId="0" borderId="5" xfId="0" applyNumberFormat="1" applyFont="1" applyBorder="1"/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4" fontId="6" fillId="2" borderId="5" xfId="0" applyNumberFormat="1" applyFont="1" applyFill="1" applyBorder="1"/>
    <xf numFmtId="4" fontId="7" fillId="2" borderId="5" xfId="0" applyNumberFormat="1" applyFont="1" applyFill="1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23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22" fillId="0" borderId="5" xfId="0" applyFont="1" applyFill="1" applyBorder="1" applyAlignment="1">
      <alignment wrapText="1"/>
    </xf>
    <xf numFmtId="4" fontId="22" fillId="0" borderId="5" xfId="0" applyNumberFormat="1" applyFont="1" applyFill="1" applyBorder="1" applyAlignment="1">
      <alignment horizontal="right"/>
    </xf>
    <xf numFmtId="0" fontId="20" fillId="0" borderId="0" xfId="0" applyFont="1"/>
    <xf numFmtId="0" fontId="0" fillId="0" borderId="7" xfId="0" applyBorder="1"/>
    <xf numFmtId="4" fontId="0" fillId="0" borderId="7" xfId="0" applyNumberFormat="1" applyBorder="1"/>
    <xf numFmtId="4" fontId="14" fillId="0" borderId="2" xfId="0" applyNumberFormat="1" applyFont="1" applyBorder="1"/>
    <xf numFmtId="0" fontId="5" fillId="0" borderId="4" xfId="0" applyFont="1" applyBorder="1" applyAlignment="1">
      <alignment horizontal="center" wrapText="1"/>
    </xf>
    <xf numFmtId="0" fontId="31" fillId="0" borderId="5" xfId="0" applyFont="1" applyBorder="1" applyAlignment="1">
      <alignment wrapText="1"/>
    </xf>
    <xf numFmtId="4" fontId="28" fillId="0" borderId="5" xfId="0" applyNumberFormat="1" applyFont="1" applyBorder="1"/>
    <xf numFmtId="49" fontId="0" fillId="0" borderId="5" xfId="0" applyNumberFormat="1" applyBorder="1" applyAlignment="1">
      <alignment horizontal="left" wrapText="1"/>
    </xf>
    <xf numFmtId="49" fontId="0" fillId="0" borderId="5" xfId="0" applyNumberFormat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0" fontId="25" fillId="0" borderId="5" xfId="0" applyFont="1" applyBorder="1" applyAlignment="1">
      <alignment wrapText="1"/>
    </xf>
    <xf numFmtId="0" fontId="21" fillId="0" borderId="5" xfId="0" applyFont="1" applyBorder="1" applyAlignment="1">
      <alignment horizontal="center" wrapText="1"/>
    </xf>
    <xf numFmtId="0" fontId="0" fillId="0" borderId="5" xfId="0" applyBorder="1" applyAlignment="1">
      <alignment horizontal="left" wrapText="1"/>
    </xf>
    <xf numFmtId="0" fontId="22" fillId="4" borderId="5" xfId="0" applyFont="1" applyFill="1" applyBorder="1" applyAlignment="1">
      <alignment wrapText="1"/>
    </xf>
    <xf numFmtId="49" fontId="22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wrapText="1" shrinkToFit="1"/>
    </xf>
    <xf numFmtId="4" fontId="22" fillId="4" borderId="5" xfId="0" applyNumberFormat="1" applyFont="1" applyFill="1" applyBorder="1"/>
    <xf numFmtId="0" fontId="22" fillId="0" borderId="5" xfId="0" applyFont="1" applyBorder="1" applyAlignment="1">
      <alignment wrapText="1"/>
    </xf>
    <xf numFmtId="49" fontId="22" fillId="0" borderId="5" xfId="0" applyNumberFormat="1" applyFont="1" applyBorder="1" applyAlignment="1">
      <alignment horizontal="center" wrapText="1"/>
    </xf>
    <xf numFmtId="0" fontId="22" fillId="0" borderId="5" xfId="0" applyFont="1" applyBorder="1" applyAlignment="1">
      <alignment wrapText="1" shrinkToFit="1"/>
    </xf>
    <xf numFmtId="4" fontId="22" fillId="0" borderId="5" xfId="0" applyNumberFormat="1" applyFont="1" applyBorder="1"/>
    <xf numFmtId="0" fontId="0" fillId="0" borderId="5" xfId="0" applyNumberFormat="1" applyBorder="1" applyAlignment="1">
      <alignment horizontal="center" wrapText="1"/>
    </xf>
    <xf numFmtId="0" fontId="25" fillId="2" borderId="5" xfId="0" applyFont="1" applyFill="1" applyBorder="1" applyAlignment="1">
      <alignment horizontal="left" wrapText="1"/>
    </xf>
    <xf numFmtId="0" fontId="5" fillId="2" borderId="5" xfId="0" applyNumberFormat="1" applyFont="1" applyFill="1" applyBorder="1" applyAlignment="1">
      <alignment horizontal="center" wrapText="1"/>
    </xf>
    <xf numFmtId="4" fontId="2" fillId="0" borderId="5" xfId="0" applyNumberFormat="1" applyFont="1" applyBorder="1" applyAlignment="1">
      <alignment horizontal="right" wrapText="1"/>
    </xf>
    <xf numFmtId="49" fontId="0" fillId="0" borderId="5" xfId="0" applyNumberFormat="1" applyBorder="1" applyAlignment="1">
      <alignment horizontal="right" wrapText="1"/>
    </xf>
    <xf numFmtId="49" fontId="27" fillId="0" borderId="5" xfId="0" applyNumberFormat="1" applyFont="1" applyFill="1" applyBorder="1" applyAlignment="1">
      <alignment horizontal="left" wrapText="1"/>
    </xf>
    <xf numFmtId="0" fontId="27" fillId="0" borderId="5" xfId="0" applyNumberFormat="1" applyFont="1" applyFill="1" applyBorder="1" applyAlignment="1">
      <alignment horizontal="center" wrapText="1"/>
    </xf>
    <xf numFmtId="0" fontId="27" fillId="0" borderId="5" xfId="0" applyFont="1" applyFill="1" applyBorder="1" applyAlignment="1">
      <alignment wrapText="1"/>
    </xf>
    <xf numFmtId="4" fontId="27" fillId="0" borderId="5" xfId="0" applyNumberFormat="1" applyFont="1" applyFill="1" applyBorder="1" applyAlignment="1">
      <alignment wrapText="1"/>
    </xf>
    <xf numFmtId="49" fontId="25" fillId="2" borderId="5" xfId="0" applyNumberFormat="1" applyFont="1" applyFill="1" applyBorder="1" applyAlignment="1">
      <alignment horizontal="left" wrapText="1"/>
    </xf>
    <xf numFmtId="0" fontId="0" fillId="2" borderId="0" xfId="0" applyFill="1"/>
    <xf numFmtId="0" fontId="5" fillId="0" borderId="5" xfId="0" applyNumberFormat="1" applyFont="1" applyFill="1" applyBorder="1" applyAlignment="1">
      <alignment horizontal="center" wrapText="1"/>
    </xf>
    <xf numFmtId="0" fontId="14" fillId="0" borderId="5" xfId="0" applyNumberFormat="1" applyFont="1" applyFill="1" applyBorder="1" applyAlignment="1">
      <alignment horizontal="center" wrapText="1"/>
    </xf>
    <xf numFmtId="4" fontId="14" fillId="0" borderId="5" xfId="0" applyNumberFormat="1" applyFont="1" applyFill="1" applyBorder="1" applyAlignment="1">
      <alignment wrapText="1"/>
    </xf>
    <xf numFmtId="0" fontId="2" fillId="0" borderId="5" xfId="0" applyNumberFormat="1" applyFont="1" applyFill="1" applyBorder="1" applyAlignment="1">
      <alignment horizontal="center" wrapText="1"/>
    </xf>
    <xf numFmtId="4" fontId="18" fillId="0" borderId="5" xfId="0" applyNumberFormat="1" applyFont="1" applyFill="1" applyBorder="1" applyAlignment="1">
      <alignment wrapText="1"/>
    </xf>
    <xf numFmtId="0" fontId="8" fillId="0" borderId="5" xfId="0" applyNumberFormat="1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left" wrapText="1"/>
    </xf>
    <xf numFmtId="49" fontId="9" fillId="2" borderId="5" xfId="0" applyNumberFormat="1" applyFont="1" applyFill="1" applyBorder="1" applyAlignment="1">
      <alignment horizontal="left" wrapText="1"/>
    </xf>
    <xf numFmtId="49" fontId="5" fillId="2" borderId="5" xfId="0" applyNumberFormat="1" applyFont="1" applyFill="1" applyBorder="1" applyAlignment="1">
      <alignment horizontal="left" wrapText="1"/>
    </xf>
    <xf numFmtId="4" fontId="8" fillId="0" borderId="5" xfId="0" applyNumberFormat="1" applyFont="1" applyBorder="1" applyAlignment="1">
      <alignment horizontal="right" wrapText="1"/>
    </xf>
    <xf numFmtId="49" fontId="9" fillId="2" borderId="5" xfId="0" applyNumberFormat="1" applyFont="1" applyFill="1" applyBorder="1" applyAlignment="1">
      <alignment horizontal="center" wrapText="1"/>
    </xf>
    <xf numFmtId="49" fontId="8" fillId="0" borderId="5" xfId="0" applyNumberFormat="1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5" xfId="0" applyNumberFormat="1" applyFont="1" applyBorder="1" applyAlignment="1">
      <alignment horizontal="center" wrapText="1"/>
    </xf>
    <xf numFmtId="0" fontId="13" fillId="0" borderId="5" xfId="0" applyNumberFormat="1" applyFont="1" applyBorder="1" applyAlignment="1">
      <alignment horizontal="center" wrapText="1"/>
    </xf>
    <xf numFmtId="0" fontId="13" fillId="0" borderId="5" xfId="0" applyFont="1" applyBorder="1" applyAlignment="1">
      <alignment wrapText="1"/>
    </xf>
    <xf numFmtId="49" fontId="27" fillId="0" borderId="5" xfId="0" applyNumberFormat="1" applyFont="1" applyFill="1" applyBorder="1" applyAlignment="1">
      <alignment horizontal="right" wrapText="1"/>
    </xf>
    <xf numFmtId="0" fontId="26" fillId="0" borderId="5" xfId="0" applyFont="1" applyFill="1" applyBorder="1" applyAlignment="1">
      <alignment wrapText="1"/>
    </xf>
    <xf numFmtId="0" fontId="6" fillId="4" borderId="5" xfId="0" applyFont="1" applyFill="1" applyBorder="1" applyAlignment="1">
      <alignment shrinkToFit="1"/>
    </xf>
    <xf numFmtId="49" fontId="6" fillId="4" borderId="4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wrapText="1"/>
    </xf>
    <xf numFmtId="49" fontId="2" fillId="0" borderId="9" xfId="0" applyNumberFormat="1" applyFont="1" applyBorder="1" applyAlignment="1">
      <alignment horizontal="left"/>
    </xf>
    <xf numFmtId="4" fontId="4" fillId="4" borderId="5" xfId="0" applyNumberFormat="1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4" fontId="7" fillId="0" borderId="5" xfId="0" applyNumberFormat="1" applyFont="1" applyFill="1" applyBorder="1"/>
    <xf numFmtId="0" fontId="8" fillId="5" borderId="5" xfId="0" applyFont="1" applyFill="1" applyBorder="1" applyAlignment="1">
      <alignment horizontal="center" wrapText="1"/>
    </xf>
    <xf numFmtId="0" fontId="13" fillId="5" borderId="5" xfId="0" applyFont="1" applyFill="1" applyBorder="1"/>
    <xf numFmtId="0" fontId="8" fillId="0" borderId="5" xfId="1" applyFont="1" applyFill="1" applyBorder="1" applyAlignment="1">
      <alignment horizontal="center"/>
    </xf>
    <xf numFmtId="0" fontId="8" fillId="0" borderId="4" xfId="1" applyFont="1" applyFill="1" applyBorder="1" applyAlignment="1">
      <alignment wrapText="1"/>
    </xf>
    <xf numFmtId="4" fontId="8" fillId="0" borderId="5" xfId="1" applyNumberFormat="1" applyFont="1" applyFill="1" applyBorder="1" applyAlignment="1">
      <alignment horizontal="right" wrapText="1"/>
    </xf>
    <xf numFmtId="4" fontId="8" fillId="0" borderId="5" xfId="1" applyNumberFormat="1" applyFont="1" applyFill="1" applyBorder="1"/>
    <xf numFmtId="0" fontId="0" fillId="0" borderId="0" xfId="0" applyFill="1"/>
    <xf numFmtId="0" fontId="8" fillId="0" borderId="4" xfId="1" applyFont="1" applyFill="1" applyBorder="1" applyAlignment="1">
      <alignment horizontal="left" wrapText="1"/>
    </xf>
    <xf numFmtId="4" fontId="8" fillId="0" borderId="5" xfId="1" applyNumberFormat="1" applyFont="1" applyFill="1" applyBorder="1" applyAlignment="1">
      <alignment horizontal="right"/>
    </xf>
    <xf numFmtId="4" fontId="5" fillId="0" borderId="5" xfId="1" applyNumberFormat="1" applyFont="1" applyFill="1" applyBorder="1"/>
    <xf numFmtId="0" fontId="5" fillId="0" borderId="5" xfId="1" applyFont="1" applyFill="1" applyBorder="1" applyAlignment="1">
      <alignment horizontal="center" wrapText="1"/>
    </xf>
    <xf numFmtId="0" fontId="5" fillId="0" borderId="4" xfId="1" applyFont="1" applyFill="1" applyBorder="1" applyAlignment="1">
      <alignment wrapText="1"/>
    </xf>
    <xf numFmtId="4" fontId="5" fillId="0" borderId="5" xfId="1" applyNumberFormat="1" applyFont="1" applyFill="1" applyBorder="1" applyAlignment="1">
      <alignment horizontal="right" wrapText="1"/>
    </xf>
    <xf numFmtId="4" fontId="5" fillId="0" borderId="5" xfId="1" applyNumberFormat="1" applyFont="1" applyFill="1" applyBorder="1" applyAlignment="1">
      <alignment wrapText="1"/>
    </xf>
    <xf numFmtId="0" fontId="5" fillId="0" borderId="5" xfId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right"/>
    </xf>
    <xf numFmtId="0" fontId="8" fillId="0" borderId="5" xfId="1" applyFont="1" applyFill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13" fillId="0" borderId="5" xfId="0" applyFont="1" applyBorder="1"/>
    <xf numFmtId="0" fontId="12" fillId="0" borderId="5" xfId="0" applyFont="1" applyBorder="1" applyAlignment="1">
      <alignment horizontal="center"/>
    </xf>
    <xf numFmtId="0" fontId="12" fillId="0" borderId="5" xfId="0" applyFont="1" applyBorder="1"/>
    <xf numFmtId="0" fontId="8" fillId="5" borderId="5" xfId="0" applyNumberFormat="1" applyFont="1" applyFill="1" applyBorder="1" applyAlignment="1">
      <alignment horizontal="center" wrapText="1"/>
    </xf>
    <xf numFmtId="4" fontId="0" fillId="0" borderId="0" xfId="0" applyNumberFormat="1"/>
    <xf numFmtId="0" fontId="3" fillId="7" borderId="7" xfId="0" applyFont="1" applyFill="1" applyBorder="1"/>
    <xf numFmtId="4" fontId="22" fillId="7" borderId="5" xfId="0" applyNumberFormat="1" applyFont="1" applyFill="1" applyBorder="1" applyAlignment="1">
      <alignment shrinkToFit="1"/>
    </xf>
    <xf numFmtId="0" fontId="6" fillId="8" borderId="5" xfId="0" applyFont="1" applyFill="1" applyBorder="1" applyAlignment="1">
      <alignment shrinkToFit="1"/>
    </xf>
    <xf numFmtId="49" fontId="6" fillId="8" borderId="4" xfId="0" applyNumberFormat="1" applyFont="1" applyFill="1" applyBorder="1" applyAlignment="1">
      <alignment horizontal="center" wrapText="1"/>
    </xf>
    <xf numFmtId="0" fontId="6" fillId="8" borderId="5" xfId="0" applyFont="1" applyFill="1" applyBorder="1" applyAlignment="1">
      <alignment wrapText="1"/>
    </xf>
    <xf numFmtId="4" fontId="3" fillId="8" borderId="5" xfId="0" applyNumberFormat="1" applyFont="1" applyFill="1" applyBorder="1"/>
    <xf numFmtId="4" fontId="29" fillId="0" borderId="5" xfId="0" applyNumberFormat="1" applyFont="1" applyBorder="1"/>
    <xf numFmtId="0" fontId="29" fillId="0" borderId="5" xfId="0" applyFont="1" applyBorder="1"/>
    <xf numFmtId="4" fontId="2" fillId="0" borderId="5" xfId="0" applyNumberFormat="1" applyFont="1" applyBorder="1"/>
    <xf numFmtId="4" fontId="8" fillId="0" borderId="9" xfId="0" applyNumberFormat="1" applyFont="1" applyBorder="1"/>
    <xf numFmtId="4" fontId="8" fillId="0" borderId="5" xfId="0" applyNumberFormat="1" applyFont="1" applyFill="1" applyBorder="1"/>
    <xf numFmtId="0" fontId="8" fillId="0" borderId="5" xfId="0" applyFont="1" applyFill="1" applyBorder="1" applyAlignment="1">
      <alignment horizontal="center"/>
    </xf>
    <xf numFmtId="4" fontId="6" fillId="3" borderId="5" xfId="0" applyNumberFormat="1" applyFont="1" applyFill="1" applyBorder="1"/>
    <xf numFmtId="0" fontId="34" fillId="3" borderId="5" xfId="0" applyFont="1" applyFill="1" applyBorder="1" applyAlignment="1">
      <alignment wrapText="1"/>
    </xf>
    <xf numFmtId="0" fontId="35" fillId="3" borderId="4" xfId="0" applyFont="1" applyFill="1" applyBorder="1" applyAlignment="1">
      <alignment horizontal="center" wrapText="1"/>
    </xf>
    <xf numFmtId="0" fontId="36" fillId="3" borderId="5" xfId="0" applyFont="1" applyFill="1" applyBorder="1" applyAlignment="1">
      <alignment wrapText="1"/>
    </xf>
    <xf numFmtId="0" fontId="8" fillId="0" borderId="4" xfId="0" applyFont="1" applyBorder="1" applyAlignment="1">
      <alignment horizontal="center" wrapText="1"/>
    </xf>
    <xf numFmtId="49" fontId="12" fillId="0" borderId="5" xfId="0" applyNumberFormat="1" applyFont="1" applyBorder="1" applyAlignment="1">
      <alignment horizontal="left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Fill="1" applyBorder="1" applyAlignment="1">
      <alignment wrapText="1"/>
    </xf>
    <xf numFmtId="49" fontId="12" fillId="0" borderId="5" xfId="0" applyNumberFormat="1" applyFont="1" applyBorder="1" applyAlignment="1">
      <alignment horizontal="center" wrapText="1"/>
    </xf>
    <xf numFmtId="49" fontId="12" fillId="0" borderId="7" xfId="0" applyNumberFormat="1" applyFont="1" applyBorder="1" applyAlignment="1">
      <alignment horizontal="left" wrapText="1"/>
    </xf>
    <xf numFmtId="0" fontId="13" fillId="0" borderId="4" xfId="0" applyFont="1" applyBorder="1" applyAlignment="1">
      <alignment horizontal="center" wrapText="1"/>
    </xf>
    <xf numFmtId="4" fontId="8" fillId="2" borderId="5" xfId="0" applyNumberFormat="1" applyFont="1" applyFill="1" applyBorder="1" applyAlignment="1">
      <alignment horizontal="right"/>
    </xf>
    <xf numFmtId="49" fontId="8" fillId="5" borderId="5" xfId="0" applyNumberFormat="1" applyFont="1" applyFill="1" applyBorder="1" applyAlignment="1">
      <alignment horizontal="left" wrapText="1"/>
    </xf>
    <xf numFmtId="0" fontId="13" fillId="5" borderId="5" xfId="0" applyFont="1" applyFill="1" applyBorder="1" applyAlignment="1">
      <alignment wrapText="1"/>
    </xf>
    <xf numFmtId="4" fontId="13" fillId="5" borderId="5" xfId="0" applyNumberFormat="1" applyFont="1" applyFill="1" applyBorder="1" applyAlignment="1">
      <alignment wrapText="1"/>
    </xf>
    <xf numFmtId="4" fontId="8" fillId="5" borderId="5" xfId="0" applyNumberFormat="1" applyFont="1" applyFill="1" applyBorder="1" applyAlignment="1">
      <alignment horizontal="right" wrapText="1"/>
    </xf>
    <xf numFmtId="4" fontId="13" fillId="5" borderId="5" xfId="0" applyNumberFormat="1" applyFont="1" applyFill="1" applyBorder="1"/>
    <xf numFmtId="0" fontId="2" fillId="0" borderId="5" xfId="0" applyNumberFormat="1" applyFont="1" applyBorder="1" applyAlignment="1">
      <alignment horizontal="center" wrapText="1"/>
    </xf>
    <xf numFmtId="49" fontId="5" fillId="0" borderId="5" xfId="0" applyNumberFormat="1" applyFont="1" applyFill="1" applyBorder="1" applyAlignment="1">
      <alignment horizontal="left" wrapText="1"/>
    </xf>
    <xf numFmtId="4" fontId="2" fillId="0" borderId="5" xfId="0" applyNumberFormat="1" applyFont="1" applyFill="1" applyBorder="1"/>
    <xf numFmtId="0" fontId="12" fillId="0" borderId="5" xfId="0" applyFont="1" applyFill="1" applyBorder="1" applyAlignment="1">
      <alignment horizontal="left" wrapText="1"/>
    </xf>
    <xf numFmtId="0" fontId="5" fillId="5" borderId="5" xfId="0" applyFont="1" applyFill="1" applyBorder="1" applyAlignment="1">
      <alignment horizontal="left" wrapText="1"/>
    </xf>
    <xf numFmtId="0" fontId="5" fillId="5" borderId="5" xfId="0" applyFont="1" applyFill="1" applyBorder="1" applyAlignment="1">
      <alignment wrapText="1"/>
    </xf>
    <xf numFmtId="4" fontId="5" fillId="5" borderId="5" xfId="0" applyNumberFormat="1" applyFont="1" applyFill="1" applyBorder="1"/>
    <xf numFmtId="0" fontId="5" fillId="5" borderId="5" xfId="0" applyNumberFormat="1" applyFont="1" applyFill="1" applyBorder="1" applyAlignment="1">
      <alignment horizontal="center" wrapText="1"/>
    </xf>
    <xf numFmtId="0" fontId="2" fillId="0" borderId="5" xfId="0" applyFont="1" applyBorder="1"/>
    <xf numFmtId="0" fontId="29" fillId="0" borderId="5" xfId="0" applyFont="1" applyBorder="1" applyAlignment="1">
      <alignment horizontal="center"/>
    </xf>
    <xf numFmtId="0" fontId="29" fillId="0" borderId="5" xfId="0" applyFont="1" applyBorder="1" applyAlignment="1">
      <alignment wrapText="1"/>
    </xf>
    <xf numFmtId="49" fontId="2" fillId="0" borderId="5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2" borderId="5" xfId="0" applyFont="1" applyFill="1" applyBorder="1" applyAlignment="1">
      <alignment wrapText="1"/>
    </xf>
    <xf numFmtId="0" fontId="5" fillId="2" borderId="5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wrapText="1"/>
    </xf>
    <xf numFmtId="4" fontId="8" fillId="5" borderId="5" xfId="0" applyNumberFormat="1" applyFont="1" applyFill="1" applyBorder="1" applyAlignment="1">
      <alignment wrapText="1"/>
    </xf>
    <xf numFmtId="0" fontId="8" fillId="0" borderId="2" xfId="0" applyFont="1" applyBorder="1" applyAlignment="1">
      <alignment horizontal="left" wrapText="1"/>
    </xf>
    <xf numFmtId="0" fontId="13" fillId="0" borderId="5" xfId="0" applyFont="1" applyFill="1" applyBorder="1" applyAlignment="1">
      <alignment horizontal="left" wrapText="1"/>
    </xf>
    <xf numFmtId="0" fontId="13" fillId="0" borderId="5" xfId="0" applyNumberFormat="1" applyFont="1" applyFill="1" applyBorder="1" applyAlignment="1">
      <alignment horizontal="center" wrapText="1"/>
    </xf>
    <xf numFmtId="0" fontId="13" fillId="0" borderId="5" xfId="0" applyFont="1" applyFill="1" applyBorder="1" applyAlignment="1">
      <alignment wrapText="1"/>
    </xf>
    <xf numFmtId="4" fontId="13" fillId="0" borderId="5" xfId="0" applyNumberFormat="1" applyFont="1" applyFill="1" applyBorder="1"/>
    <xf numFmtId="0" fontId="12" fillId="0" borderId="5" xfId="0" applyNumberFormat="1" applyFont="1" applyFill="1" applyBorder="1" applyAlignment="1">
      <alignment horizontal="center" wrapText="1"/>
    </xf>
    <xf numFmtId="4" fontId="12" fillId="0" borderId="5" xfId="0" applyNumberFormat="1" applyFont="1" applyFill="1" applyBorder="1"/>
    <xf numFmtId="0" fontId="8" fillId="0" borderId="4" xfId="0" applyFont="1" applyFill="1" applyBorder="1"/>
    <xf numFmtId="0" fontId="8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4" xfId="0" applyFont="1" applyFill="1" applyBorder="1"/>
    <xf numFmtId="0" fontId="12" fillId="0" borderId="5" xfId="0" applyFont="1" applyBorder="1" applyAlignment="1">
      <alignment horizontal="left"/>
    </xf>
    <xf numFmtId="0" fontId="0" fillId="0" borderId="0" xfId="0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41" fillId="0" borderId="16" xfId="0" applyFont="1" applyBorder="1" applyAlignment="1">
      <alignment horizontal="right" vertical="top" wrapText="1"/>
    </xf>
    <xf numFmtId="0" fontId="40" fillId="0" borderId="35" xfId="0" applyFont="1" applyBorder="1" applyAlignment="1">
      <alignment horizontal="left" vertical="top" wrapText="1"/>
    </xf>
    <xf numFmtId="0" fontId="42" fillId="0" borderId="18" xfId="0" applyFont="1" applyBorder="1" applyAlignment="1">
      <alignment horizontal="justify" vertical="top" wrapText="1"/>
    </xf>
    <xf numFmtId="4" fontId="42" fillId="0" borderId="23" xfId="0" applyNumberFormat="1" applyFont="1" applyBorder="1" applyAlignment="1">
      <alignment horizontal="right" vertical="top" wrapText="1"/>
    </xf>
    <xf numFmtId="0" fontId="41" fillId="0" borderId="14" xfId="0" applyFont="1" applyBorder="1" applyAlignment="1">
      <alignment horizontal="left" vertical="top" wrapText="1"/>
    </xf>
    <xf numFmtId="0" fontId="41" fillId="0" borderId="16" xfId="0" applyFont="1" applyBorder="1" applyAlignment="1">
      <alignment horizontal="left" vertical="top" wrapText="1"/>
    </xf>
    <xf numFmtId="0" fontId="40" fillId="0" borderId="13" xfId="0" applyFont="1" applyBorder="1" applyAlignment="1">
      <alignment vertical="top" wrapText="1"/>
    </xf>
    <xf numFmtId="0" fontId="40" fillId="0" borderId="23" xfId="0" applyFont="1" applyBorder="1" applyAlignment="1">
      <alignment vertical="top" wrapText="1"/>
    </xf>
    <xf numFmtId="0" fontId="41" fillId="0" borderId="23" xfId="0" applyFont="1" applyBorder="1" applyAlignment="1">
      <alignment horizontal="center" vertical="top" wrapText="1"/>
    </xf>
    <xf numFmtId="0" fontId="40" fillId="0" borderId="32" xfId="0" applyFont="1" applyBorder="1" applyAlignment="1">
      <alignment horizontal="left" vertical="top" wrapText="1"/>
    </xf>
    <xf numFmtId="0" fontId="40" fillId="0" borderId="31" xfId="0" applyFont="1" applyBorder="1" applyAlignment="1">
      <alignment horizontal="left" vertical="top" wrapText="1"/>
    </xf>
    <xf numFmtId="4" fontId="40" fillId="0" borderId="31" xfId="0" applyNumberFormat="1" applyFont="1" applyBorder="1" applyAlignment="1">
      <alignment horizontal="right" vertical="top" wrapText="1"/>
    </xf>
    <xf numFmtId="0" fontId="40" fillId="0" borderId="23" xfId="0" applyFont="1" applyBorder="1" applyAlignment="1">
      <alignment horizontal="left" vertical="top" wrapText="1"/>
    </xf>
    <xf numFmtId="4" fontId="40" fillId="0" borderId="23" xfId="0" applyNumberFormat="1" applyFont="1" applyBorder="1" applyAlignment="1">
      <alignment horizontal="right" vertical="top" wrapText="1"/>
    </xf>
    <xf numFmtId="0" fontId="40" fillId="0" borderId="28" xfId="0" applyFont="1" applyBorder="1" applyAlignment="1">
      <alignment horizontal="left" vertical="top" wrapText="1"/>
    </xf>
    <xf numFmtId="4" fontId="40" fillId="0" borderId="38" xfId="0" applyNumberFormat="1" applyFont="1" applyBorder="1" applyAlignment="1">
      <alignment horizontal="right" vertical="top" wrapText="1"/>
    </xf>
    <xf numFmtId="4" fontId="40" fillId="0" borderId="35" xfId="0" applyNumberFormat="1" applyFont="1" applyBorder="1" applyAlignment="1">
      <alignment horizontal="right" vertical="top" wrapText="1"/>
    </xf>
    <xf numFmtId="0" fontId="43" fillId="0" borderId="23" xfId="0" applyFont="1" applyBorder="1" applyAlignment="1">
      <alignment horizontal="left" vertical="top" wrapText="1"/>
    </xf>
    <xf numFmtId="0" fontId="40" fillId="0" borderId="34" xfId="0" applyFont="1" applyBorder="1" applyAlignment="1">
      <alignment horizontal="left" vertical="top" wrapText="1"/>
    </xf>
    <xf numFmtId="0" fontId="40" fillId="0" borderId="25" xfId="0" applyFont="1" applyBorder="1" applyAlignment="1">
      <alignment horizontal="left" vertical="top" wrapText="1"/>
    </xf>
    <xf numFmtId="0" fontId="40" fillId="0" borderId="17" xfId="0" applyFont="1" applyBorder="1" applyAlignment="1">
      <alignment horizontal="left" vertical="top" wrapText="1"/>
    </xf>
    <xf numFmtId="0" fontId="40" fillId="0" borderId="18" xfId="0" applyFont="1" applyBorder="1" applyAlignment="1">
      <alignment horizontal="left" vertical="top" wrapText="1"/>
    </xf>
    <xf numFmtId="4" fontId="40" fillId="0" borderId="25" xfId="0" applyNumberFormat="1" applyFont="1" applyBorder="1" applyAlignment="1">
      <alignment horizontal="right" vertical="top" wrapText="1"/>
    </xf>
    <xf numFmtId="4" fontId="40" fillId="0" borderId="18" xfId="0" applyNumberFormat="1" applyFont="1" applyBorder="1" applyAlignment="1">
      <alignment horizontal="right" vertical="top" wrapText="1"/>
    </xf>
    <xf numFmtId="4" fontId="40" fillId="0" borderId="20" xfId="0" applyNumberFormat="1" applyFont="1" applyBorder="1" applyAlignment="1">
      <alignment horizontal="right" vertical="top" wrapText="1"/>
    </xf>
    <xf numFmtId="4" fontId="40" fillId="0" borderId="17" xfId="0" applyNumberFormat="1" applyFont="1" applyBorder="1" applyAlignment="1">
      <alignment horizontal="right" vertical="top" wrapText="1"/>
    </xf>
    <xf numFmtId="4" fontId="40" fillId="0" borderId="33" xfId="0" applyNumberFormat="1" applyFont="1" applyBorder="1" applyAlignment="1">
      <alignment horizontal="right" vertical="top" wrapText="1"/>
    </xf>
    <xf numFmtId="4" fontId="42" fillId="0" borderId="24" xfId="0" applyNumberFormat="1" applyFont="1" applyBorder="1" applyAlignment="1">
      <alignment horizontal="right" vertical="top" wrapText="1"/>
    </xf>
    <xf numFmtId="4" fontId="42" fillId="0" borderId="15" xfId="0" applyNumberFormat="1" applyFont="1" applyBorder="1" applyAlignment="1">
      <alignment horizontal="right" vertical="top" wrapText="1"/>
    </xf>
    <xf numFmtId="4" fontId="40" fillId="0" borderId="34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left" wrapText="1"/>
    </xf>
    <xf numFmtId="0" fontId="13" fillId="5" borderId="5" xfId="0" applyNumberFormat="1" applyFont="1" applyFill="1" applyBorder="1" applyAlignment="1">
      <alignment horizontal="center" wrapText="1"/>
    </xf>
    <xf numFmtId="4" fontId="8" fillId="5" borderId="5" xfId="0" applyNumberFormat="1" applyFont="1" applyFill="1" applyBorder="1" applyAlignment="1">
      <alignment horizontal="right"/>
    </xf>
    <xf numFmtId="0" fontId="5" fillId="5" borderId="5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center"/>
    </xf>
    <xf numFmtId="4" fontId="8" fillId="5" borderId="5" xfId="0" applyNumberFormat="1" applyFont="1" applyFill="1" applyBorder="1"/>
    <xf numFmtId="0" fontId="37" fillId="5" borderId="5" xfId="0" applyFont="1" applyFill="1" applyBorder="1" applyAlignment="1">
      <alignment horizontal="center" wrapText="1"/>
    </xf>
    <xf numFmtId="4" fontId="37" fillId="5" borderId="5" xfId="0" applyNumberFormat="1" applyFont="1" applyFill="1" applyBorder="1" applyAlignment="1">
      <alignment wrapText="1"/>
    </xf>
    <xf numFmtId="0" fontId="8" fillId="5" borderId="5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center"/>
    </xf>
    <xf numFmtId="49" fontId="5" fillId="5" borderId="5" xfId="0" applyNumberFormat="1" applyFont="1" applyFill="1" applyBorder="1" applyAlignment="1">
      <alignment horizontal="left"/>
    </xf>
    <xf numFmtId="0" fontId="8" fillId="5" borderId="5" xfId="0" applyNumberFormat="1" applyFont="1" applyFill="1" applyBorder="1" applyAlignment="1">
      <alignment horizontal="center"/>
    </xf>
    <xf numFmtId="0" fontId="8" fillId="5" borderId="5" xfId="0" applyFont="1" applyFill="1" applyBorder="1"/>
    <xf numFmtId="49" fontId="8" fillId="5" borderId="5" xfId="0" applyNumberFormat="1" applyFont="1" applyFill="1" applyBorder="1" applyAlignment="1">
      <alignment horizontal="left"/>
    </xf>
    <xf numFmtId="0" fontId="5" fillId="5" borderId="5" xfId="0" applyFont="1" applyFill="1" applyBorder="1" applyAlignment="1">
      <alignment horizontal="center" wrapText="1"/>
    </xf>
    <xf numFmtId="4" fontId="5" fillId="5" borderId="5" xfId="0" applyNumberFormat="1" applyFont="1" applyFill="1" applyBorder="1" applyAlignment="1">
      <alignment wrapText="1"/>
    </xf>
    <xf numFmtId="165" fontId="13" fillId="0" borderId="5" xfId="0" applyNumberFormat="1" applyFont="1" applyBorder="1"/>
    <xf numFmtId="165" fontId="12" fillId="0" borderId="5" xfId="0" applyNumberFormat="1" applyFont="1" applyBorder="1"/>
    <xf numFmtId="165" fontId="13" fillId="5" borderId="5" xfId="0" applyNumberFormat="1" applyFont="1" applyFill="1" applyBorder="1"/>
    <xf numFmtId="4" fontId="20" fillId="0" borderId="2" xfId="0" applyNumberFormat="1" applyFont="1" applyBorder="1"/>
    <xf numFmtId="4" fontId="2" fillId="2" borderId="5" xfId="0" applyNumberFormat="1" applyFont="1" applyFill="1" applyBorder="1"/>
    <xf numFmtId="0" fontId="20" fillId="0" borderId="5" xfId="0" applyFont="1" applyBorder="1"/>
    <xf numFmtId="4" fontId="12" fillId="0" borderId="5" xfId="0" applyNumberFormat="1" applyFont="1" applyBorder="1" applyAlignment="1">
      <alignment horizontal="right"/>
    </xf>
    <xf numFmtId="165" fontId="12" fillId="0" borderId="5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center" wrapText="1"/>
    </xf>
    <xf numFmtId="0" fontId="8" fillId="5" borderId="5" xfId="0" applyFont="1" applyFill="1" applyBorder="1" applyAlignment="1">
      <alignment horizontal="left" wrapText="1"/>
    </xf>
    <xf numFmtId="4" fontId="8" fillId="0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7" fillId="0" borderId="5" xfId="0" applyNumberFormat="1" applyFont="1" applyFill="1" applyBorder="1" applyAlignment="1">
      <alignment horizontal="center" wrapText="1"/>
    </xf>
    <xf numFmtId="49" fontId="8" fillId="0" borderId="5" xfId="0" applyNumberFormat="1" applyFont="1" applyFill="1" applyBorder="1" applyAlignment="1">
      <alignment horizontal="left" wrapText="1"/>
    </xf>
    <xf numFmtId="4" fontId="13" fillId="0" borderId="5" xfId="0" applyNumberFormat="1" applyFont="1" applyFill="1" applyBorder="1" applyAlignment="1">
      <alignment wrapText="1"/>
    </xf>
    <xf numFmtId="0" fontId="5" fillId="0" borderId="5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4" fontId="2" fillId="0" borderId="5" xfId="0" applyNumberFormat="1" applyFont="1" applyFill="1" applyBorder="1" applyAlignment="1">
      <alignment horizontal="right"/>
    </xf>
    <xf numFmtId="49" fontId="5" fillId="5" borderId="5" xfId="0" applyNumberFormat="1" applyFont="1" applyFill="1" applyBorder="1" applyAlignment="1">
      <alignment horizontal="left" wrapText="1"/>
    </xf>
    <xf numFmtId="49" fontId="29" fillId="0" borderId="5" xfId="0" applyNumberFormat="1" applyFont="1" applyBorder="1" applyAlignment="1">
      <alignment horizontal="center" wrapText="1"/>
    </xf>
    <xf numFmtId="0" fontId="29" fillId="0" borderId="5" xfId="0" applyNumberFormat="1" applyFont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165" fontId="13" fillId="0" borderId="5" xfId="0" applyNumberFormat="1" applyFont="1" applyBorder="1" applyAlignment="1">
      <alignment horizontal="right"/>
    </xf>
    <xf numFmtId="0" fontId="20" fillId="0" borderId="5" xfId="0" applyFont="1" applyBorder="1" applyAlignment="1">
      <alignment horizontal="center"/>
    </xf>
    <xf numFmtId="0" fontId="20" fillId="0" borderId="5" xfId="0" applyFont="1" applyBorder="1" applyAlignment="1">
      <alignment wrapText="1"/>
    </xf>
    <xf numFmtId="49" fontId="13" fillId="0" borderId="5" xfId="0" applyNumberFormat="1" applyFont="1" applyBorder="1" applyAlignment="1">
      <alignment horizontal="left" wrapText="1"/>
    </xf>
    <xf numFmtId="0" fontId="13" fillId="0" borderId="5" xfId="0" applyFont="1" applyBorder="1" applyAlignment="1">
      <alignment horizontal="left"/>
    </xf>
    <xf numFmtId="0" fontId="13" fillId="5" borderId="5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 wrapText="1"/>
    </xf>
    <xf numFmtId="0" fontId="44" fillId="7" borderId="5" xfId="0" applyFont="1" applyFill="1" applyBorder="1" applyAlignment="1">
      <alignment wrapText="1"/>
    </xf>
    <xf numFmtId="0" fontId="20" fillId="0" borderId="4" xfId="0" applyFont="1" applyBorder="1" applyAlignment="1">
      <alignment horizontal="center"/>
    </xf>
    <xf numFmtId="0" fontId="8" fillId="0" borderId="5" xfId="0" applyFont="1" applyBorder="1"/>
    <xf numFmtId="0" fontId="13" fillId="5" borderId="5" xfId="0" applyFont="1" applyFill="1" applyBorder="1" applyAlignment="1">
      <alignment horizontal="center" wrapText="1"/>
    </xf>
    <xf numFmtId="4" fontId="40" fillId="0" borderId="19" xfId="0" applyNumberFormat="1" applyFont="1" applyBorder="1" applyAlignment="1">
      <alignment horizontal="right" vertical="top" wrapText="1"/>
    </xf>
    <xf numFmtId="165" fontId="40" fillId="0" borderId="23" xfId="0" applyNumberFormat="1" applyFont="1" applyBorder="1" applyAlignment="1">
      <alignment horizontal="right" vertical="top" wrapText="1"/>
    </xf>
    <xf numFmtId="165" fontId="40" fillId="0" borderId="19" xfId="0" applyNumberFormat="1" applyFont="1" applyBorder="1" applyAlignment="1">
      <alignment horizontal="right" vertical="top" wrapText="1"/>
    </xf>
    <xf numFmtId="165" fontId="40" fillId="0" borderId="39" xfId="0" applyNumberFormat="1" applyFont="1" applyBorder="1" applyAlignment="1">
      <alignment horizontal="right" vertical="top" wrapText="1"/>
    </xf>
    <xf numFmtId="165" fontId="40" fillId="0" borderId="35" xfId="0" applyNumberFormat="1" applyFont="1" applyBorder="1" applyAlignment="1">
      <alignment horizontal="right" vertical="top" wrapText="1"/>
    </xf>
    <xf numFmtId="0" fontId="42" fillId="0" borderId="25" xfId="0" applyFont="1" applyBorder="1" applyAlignment="1">
      <alignment horizontal="justify" vertical="top" wrapText="1"/>
    </xf>
    <xf numFmtId="0" fontId="4" fillId="5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wrapText="1"/>
    </xf>
    <xf numFmtId="4" fontId="7" fillId="5" borderId="5" xfId="0" applyNumberFormat="1" applyFont="1" applyFill="1" applyBorder="1" applyAlignment="1">
      <alignment horizontal="right"/>
    </xf>
    <xf numFmtId="4" fontId="7" fillId="5" borderId="5" xfId="0" applyNumberFormat="1" applyFont="1" applyFill="1" applyBorder="1"/>
    <xf numFmtId="0" fontId="1" fillId="0" borderId="0" xfId="0" applyFont="1"/>
    <xf numFmtId="165" fontId="42" fillId="0" borderId="23" xfId="0" applyNumberFormat="1" applyFont="1" applyBorder="1" applyAlignment="1">
      <alignment horizontal="right" vertical="top" wrapText="1"/>
    </xf>
    <xf numFmtId="165" fontId="42" fillId="0" borderId="35" xfId="0" applyNumberFormat="1" applyFont="1" applyBorder="1" applyAlignment="1">
      <alignment horizontal="right" vertical="top" wrapText="1"/>
    </xf>
    <xf numFmtId="0" fontId="40" fillId="0" borderId="39" xfId="0" applyFont="1" applyBorder="1" applyAlignment="1">
      <alignment horizontal="left" vertical="top" wrapText="1"/>
    </xf>
    <xf numFmtId="4" fontId="42" fillId="0" borderId="17" xfId="0" applyNumberFormat="1" applyFont="1" applyBorder="1" applyAlignment="1">
      <alignment horizontal="right" vertical="top" wrapText="1"/>
    </xf>
    <xf numFmtId="4" fontId="25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165" fontId="12" fillId="0" borderId="5" xfId="0" applyNumberFormat="1" applyFont="1" applyBorder="1" applyAlignment="1">
      <alignment vertical="center"/>
    </xf>
    <xf numFmtId="165" fontId="29" fillId="0" borderId="5" xfId="0" applyNumberFormat="1" applyFont="1" applyBorder="1"/>
    <xf numFmtId="4" fontId="4" fillId="4" borderId="5" xfId="0" applyNumberFormat="1" applyFont="1" applyFill="1" applyBorder="1" applyAlignment="1">
      <alignment horizontal="right"/>
    </xf>
    <xf numFmtId="4" fontId="4" fillId="5" borderId="5" xfId="1" applyNumberFormat="1" applyFont="1" applyFill="1" applyBorder="1" applyAlignment="1">
      <alignment horizontal="right" wrapText="1"/>
    </xf>
    <xf numFmtId="4" fontId="4" fillId="5" borderId="5" xfId="1" applyNumberFormat="1" applyFont="1" applyFill="1" applyBorder="1"/>
    <xf numFmtId="0" fontId="8" fillId="0" borderId="5" xfId="0" applyFont="1" applyFill="1" applyBorder="1" applyAlignment="1">
      <alignment horizontal="left" wrapText="1"/>
    </xf>
    <xf numFmtId="49" fontId="13" fillId="0" borderId="5" xfId="0" applyNumberFormat="1" applyFont="1" applyBorder="1" applyAlignment="1">
      <alignment horizontal="center" wrapText="1"/>
    </xf>
    <xf numFmtId="0" fontId="5" fillId="5" borderId="5" xfId="0" applyFont="1" applyFill="1" applyBorder="1" applyAlignment="1">
      <alignment horizontal="left" vertical="top" wrapText="1"/>
    </xf>
    <xf numFmtId="0" fontId="5" fillId="5" borderId="5" xfId="0" applyNumberFormat="1" applyFont="1" applyFill="1" applyBorder="1" applyAlignment="1">
      <alignment horizontal="center" vertical="top" wrapText="1"/>
    </xf>
    <xf numFmtId="0" fontId="20" fillId="0" borderId="5" xfId="0" applyFont="1" applyBorder="1" applyAlignment="1">
      <alignment horizontal="center" wrapText="1"/>
    </xf>
    <xf numFmtId="4" fontId="20" fillId="0" borderId="5" xfId="0" applyNumberFormat="1" applyFont="1" applyBorder="1" applyAlignment="1">
      <alignment wrapText="1"/>
    </xf>
    <xf numFmtId="0" fontId="0" fillId="0" borderId="0" xfId="0" applyBorder="1"/>
    <xf numFmtId="49" fontId="8" fillId="9" borderId="5" xfId="0" applyNumberFormat="1" applyFont="1" applyFill="1" applyBorder="1" applyAlignment="1">
      <alignment horizontal="left" wrapText="1"/>
    </xf>
    <xf numFmtId="0" fontId="13" fillId="9" borderId="5" xfId="0" applyNumberFormat="1" applyFont="1" applyFill="1" applyBorder="1" applyAlignment="1">
      <alignment horizontal="center" wrapText="1"/>
    </xf>
    <xf numFmtId="0" fontId="13" fillId="9" borderId="5" xfId="0" applyFont="1" applyFill="1" applyBorder="1" applyAlignment="1">
      <alignment wrapText="1"/>
    </xf>
    <xf numFmtId="4" fontId="13" fillId="9" borderId="5" xfId="0" applyNumberFormat="1" applyFont="1" applyFill="1" applyBorder="1"/>
    <xf numFmtId="0" fontId="13" fillId="9" borderId="2" xfId="0" applyFont="1" applyFill="1" applyBorder="1" applyAlignment="1">
      <alignment horizontal="left"/>
    </xf>
    <xf numFmtId="0" fontId="13" fillId="9" borderId="5" xfId="0" applyFont="1" applyFill="1" applyBorder="1" applyAlignment="1">
      <alignment horizontal="center"/>
    </xf>
    <xf numFmtId="0" fontId="42" fillId="0" borderId="18" xfId="0" applyFont="1" applyBorder="1" applyAlignment="1">
      <alignment horizontal="justify" wrapText="1"/>
    </xf>
    <xf numFmtId="49" fontId="45" fillId="0" borderId="5" xfId="0" applyNumberFormat="1" applyFont="1" applyFill="1" applyBorder="1" applyAlignment="1">
      <alignment horizontal="left" wrapText="1"/>
    </xf>
    <xf numFmtId="4" fontId="12" fillId="0" borderId="5" xfId="0" applyNumberFormat="1" applyFont="1" applyBorder="1" applyAlignment="1">
      <alignment horizontal="center"/>
    </xf>
    <xf numFmtId="4" fontId="6" fillId="7" borderId="5" xfId="0" applyNumberFormat="1" applyFont="1" applyFill="1" applyBorder="1" applyAlignment="1">
      <alignment horizontal="right" shrinkToFit="1"/>
    </xf>
    <xf numFmtId="4" fontId="3" fillId="8" borderId="5" xfId="0" applyNumberFormat="1" applyFont="1" applyFill="1" applyBorder="1" applyAlignment="1">
      <alignment horizontal="right" wrapText="1"/>
    </xf>
    <xf numFmtId="0" fontId="13" fillId="0" borderId="5" xfId="0" applyFont="1" applyBorder="1" applyAlignment="1">
      <alignment horizontal="center" vertical="center"/>
    </xf>
    <xf numFmtId="0" fontId="40" fillId="0" borderId="36" xfId="0" applyFont="1" applyBorder="1" applyAlignment="1">
      <alignment horizontal="left" vertical="top" wrapText="1"/>
    </xf>
    <xf numFmtId="0" fontId="40" fillId="0" borderId="30" xfId="0" applyFont="1" applyBorder="1" applyAlignment="1">
      <alignment horizontal="left" vertical="top" wrapText="1"/>
    </xf>
    <xf numFmtId="49" fontId="0" fillId="0" borderId="0" xfId="0" applyNumberFormat="1"/>
    <xf numFmtId="0" fontId="5" fillId="0" borderId="0" xfId="0" applyFont="1"/>
    <xf numFmtId="0" fontId="0" fillId="0" borderId="42" xfId="0" applyBorder="1"/>
    <xf numFmtId="4" fontId="42" fillId="0" borderId="31" xfId="0" applyNumberFormat="1" applyFont="1" applyBorder="1" applyAlignment="1">
      <alignment horizontal="right" vertical="top" wrapText="1"/>
    </xf>
    <xf numFmtId="0" fontId="19" fillId="10" borderId="5" xfId="0" applyFont="1" applyFill="1" applyBorder="1"/>
    <xf numFmtId="0" fontId="19" fillId="10" borderId="5" xfId="0" applyFont="1" applyFill="1" applyBorder="1" applyAlignment="1">
      <alignment horizontal="center"/>
    </xf>
    <xf numFmtId="0" fontId="19" fillId="10" borderId="5" xfId="0" applyFont="1" applyFill="1" applyBorder="1" applyAlignment="1">
      <alignment wrapText="1"/>
    </xf>
    <xf numFmtId="165" fontId="19" fillId="10" borderId="5" xfId="0" applyNumberFormat="1" applyFont="1" applyFill="1" applyBorder="1"/>
    <xf numFmtId="0" fontId="40" fillId="0" borderId="29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4" fontId="13" fillId="0" borderId="5" xfId="0" applyNumberFormat="1" applyFont="1" applyBorder="1" applyAlignment="1">
      <alignment horizontal="right"/>
    </xf>
    <xf numFmtId="0" fontId="13" fillId="11" borderId="5" xfId="0" applyFont="1" applyFill="1" applyBorder="1" applyAlignment="1">
      <alignment horizontal="left" wrapText="1"/>
    </xf>
    <xf numFmtId="0" fontId="13" fillId="11" borderId="5" xfId="0" applyNumberFormat="1" applyFont="1" applyFill="1" applyBorder="1" applyAlignment="1">
      <alignment horizontal="center" wrapText="1"/>
    </xf>
    <xf numFmtId="0" fontId="13" fillId="11" borderId="5" xfId="0" applyFont="1" applyFill="1" applyBorder="1" applyAlignment="1">
      <alignment wrapText="1"/>
    </xf>
    <xf numFmtId="4" fontId="13" fillId="11" borderId="5" xfId="0" applyNumberFormat="1" applyFont="1" applyFill="1" applyBorder="1"/>
    <xf numFmtId="0" fontId="8" fillId="9" borderId="5" xfId="0" applyFont="1" applyFill="1" applyBorder="1" applyAlignment="1">
      <alignment horizontal="left" wrapText="1"/>
    </xf>
    <xf numFmtId="49" fontId="8" fillId="9" borderId="5" xfId="0" applyNumberFormat="1" applyFont="1" applyFill="1" applyBorder="1" applyAlignment="1">
      <alignment horizontal="left"/>
    </xf>
    <xf numFmtId="49" fontId="8" fillId="0" borderId="5" xfId="0" applyNumberFormat="1" applyFont="1" applyBorder="1" applyAlignment="1">
      <alignment horizontal="left"/>
    </xf>
    <xf numFmtId="0" fontId="4" fillId="12" borderId="5" xfId="1" applyFont="1" applyFill="1" applyBorder="1" applyAlignment="1">
      <alignment horizontal="center"/>
    </xf>
    <xf numFmtId="0" fontId="4" fillId="12" borderId="4" xfId="1" applyFont="1" applyFill="1" applyBorder="1" applyAlignment="1">
      <alignment wrapText="1"/>
    </xf>
    <xf numFmtId="4" fontId="4" fillId="12" borderId="5" xfId="1" applyNumberFormat="1" applyFont="1" applyFill="1" applyBorder="1" applyAlignment="1">
      <alignment horizontal="right" wrapText="1"/>
    </xf>
    <xf numFmtId="4" fontId="7" fillId="12" borderId="5" xfId="1" applyNumberFormat="1" applyFont="1" applyFill="1" applyBorder="1"/>
    <xf numFmtId="4" fontId="4" fillId="12" borderId="5" xfId="1" applyNumberFormat="1" applyFont="1" applyFill="1" applyBorder="1"/>
    <xf numFmtId="0" fontId="4" fillId="13" borderId="5" xfId="1" applyFont="1" applyFill="1" applyBorder="1" applyAlignment="1">
      <alignment horizontal="center"/>
    </xf>
    <xf numFmtId="0" fontId="4" fillId="13" borderId="4" xfId="1" applyFont="1" applyFill="1" applyBorder="1" applyAlignment="1">
      <alignment wrapText="1"/>
    </xf>
    <xf numFmtId="4" fontId="4" fillId="13" borderId="5" xfId="1" applyNumberFormat="1" applyFont="1" applyFill="1" applyBorder="1" applyAlignment="1">
      <alignment horizontal="right"/>
    </xf>
    <xf numFmtId="4" fontId="7" fillId="13" borderId="5" xfId="1" applyNumberFormat="1" applyFont="1" applyFill="1" applyBorder="1"/>
    <xf numFmtId="0" fontId="7" fillId="13" borderId="5" xfId="1" applyFont="1" applyFill="1" applyBorder="1" applyAlignment="1">
      <alignment horizontal="center"/>
    </xf>
    <xf numFmtId="0" fontId="7" fillId="13" borderId="4" xfId="1" applyFont="1" applyFill="1" applyBorder="1" applyAlignment="1">
      <alignment wrapText="1"/>
    </xf>
    <xf numFmtId="4" fontId="7" fillId="13" borderId="5" xfId="1" applyNumberFormat="1" applyFont="1" applyFill="1" applyBorder="1" applyAlignment="1">
      <alignment horizontal="right"/>
    </xf>
    <xf numFmtId="0" fontId="3" fillId="13" borderId="5" xfId="1" applyFont="1" applyFill="1" applyBorder="1" applyAlignment="1">
      <alignment horizontal="center"/>
    </xf>
    <xf numFmtId="0" fontId="4" fillId="13" borderId="4" xfId="1" applyFont="1" applyFill="1" applyBorder="1" applyAlignment="1">
      <alignment horizontal="left" wrapText="1"/>
    </xf>
    <xf numFmtId="0" fontId="6" fillId="13" borderId="5" xfId="1" applyFont="1" applyFill="1" applyBorder="1" applyAlignment="1">
      <alignment horizontal="center"/>
    </xf>
    <xf numFmtId="0" fontId="6" fillId="13" borderId="4" xfId="1" applyFont="1" applyFill="1" applyBorder="1" applyAlignment="1">
      <alignment wrapText="1"/>
    </xf>
    <xf numFmtId="4" fontId="6" fillId="13" borderId="5" xfId="1" applyNumberFormat="1" applyFont="1" applyFill="1" applyBorder="1" applyAlignment="1">
      <alignment horizontal="right"/>
    </xf>
    <xf numFmtId="4" fontId="22" fillId="13" borderId="5" xfId="1" applyNumberFormat="1" applyFont="1" applyFill="1" applyBorder="1"/>
    <xf numFmtId="0" fontId="31" fillId="11" borderId="5" xfId="1" applyFont="1" applyFill="1" applyBorder="1" applyAlignment="1">
      <alignment horizontal="center"/>
    </xf>
    <xf numFmtId="0" fontId="31" fillId="11" borderId="4" xfId="1" applyFont="1" applyFill="1" applyBorder="1" applyAlignment="1">
      <alignment horizontal="center" wrapText="1"/>
    </xf>
    <xf numFmtId="4" fontId="22" fillId="11" borderId="5" xfId="1" applyNumberFormat="1" applyFont="1" applyFill="1" applyBorder="1" applyAlignment="1">
      <alignment horizontal="right"/>
    </xf>
    <xf numFmtId="4" fontId="22" fillId="11" borderId="5" xfId="1" applyNumberFormat="1" applyFont="1" applyFill="1" applyBorder="1"/>
    <xf numFmtId="0" fontId="7" fillId="12" borderId="5" xfId="1" applyFont="1" applyFill="1" applyBorder="1" applyAlignment="1">
      <alignment horizontal="center"/>
    </xf>
    <xf numFmtId="0" fontId="7" fillId="12" borderId="4" xfId="1" applyFont="1" applyFill="1" applyBorder="1" applyAlignment="1">
      <alignment wrapText="1"/>
    </xf>
    <xf numFmtId="4" fontId="7" fillId="12" borderId="5" xfId="1" applyNumberFormat="1" applyFont="1" applyFill="1" applyBorder="1" applyAlignment="1">
      <alignment horizontal="right" wrapText="1"/>
    </xf>
    <xf numFmtId="0" fontId="6" fillId="5" borderId="5" xfId="1" applyFont="1" applyFill="1" applyBorder="1" applyAlignment="1">
      <alignment horizontal="center"/>
    </xf>
    <xf numFmtId="0" fontId="6" fillId="5" borderId="4" xfId="1" applyFont="1" applyFill="1" applyBorder="1" applyAlignment="1">
      <alignment wrapText="1"/>
    </xf>
    <xf numFmtId="0" fontId="26" fillId="0" borderId="5" xfId="0" applyFont="1" applyBorder="1" applyAlignment="1">
      <alignment wrapText="1"/>
    </xf>
    <xf numFmtId="0" fontId="26" fillId="0" borderId="5" xfId="0" applyFont="1" applyBorder="1"/>
    <xf numFmtId="4" fontId="26" fillId="0" borderId="5" xfId="0" applyNumberFormat="1" applyFont="1" applyBorder="1"/>
    <xf numFmtId="0" fontId="8" fillId="0" borderId="2" xfId="0" applyFont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4" fontId="13" fillId="9" borderId="5" xfId="0" applyNumberFormat="1" applyFont="1" applyFill="1" applyBorder="1" applyAlignment="1">
      <alignment horizontal="right"/>
    </xf>
    <xf numFmtId="0" fontId="6" fillId="6" borderId="5" xfId="0" applyFont="1" applyFill="1" applyBorder="1" applyAlignment="1">
      <alignment horizontal="center"/>
    </xf>
    <xf numFmtId="0" fontId="6" fillId="6" borderId="5" xfId="0" applyFont="1" applyFill="1" applyBorder="1" applyAlignment="1">
      <alignment wrapText="1"/>
    </xf>
    <xf numFmtId="4" fontId="6" fillId="6" borderId="5" xfId="0" applyNumberFormat="1" applyFont="1" applyFill="1" applyBorder="1" applyAlignment="1">
      <alignment horizontal="right"/>
    </xf>
    <xf numFmtId="4" fontId="6" fillId="6" borderId="5" xfId="0" applyNumberFormat="1" applyFont="1" applyFill="1" applyBorder="1"/>
    <xf numFmtId="0" fontId="41" fillId="0" borderId="16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38" xfId="0" applyFont="1" applyBorder="1" applyAlignment="1">
      <alignment horizontal="center" vertical="center" wrapText="1"/>
    </xf>
    <xf numFmtId="165" fontId="40" fillId="0" borderId="33" xfId="0" applyNumberFormat="1" applyFont="1" applyBorder="1" applyAlignment="1">
      <alignment horizontal="right" vertical="top" wrapText="1"/>
    </xf>
    <xf numFmtId="165" fontId="40" fillId="0" borderId="36" xfId="0" applyNumberFormat="1" applyFont="1" applyBorder="1" applyAlignment="1">
      <alignment horizontal="right" vertical="top" wrapText="1"/>
    </xf>
    <xf numFmtId="0" fontId="8" fillId="9" borderId="5" xfId="0" applyNumberFormat="1" applyFont="1" applyFill="1" applyBorder="1" applyAlignment="1">
      <alignment horizontal="center" wrapText="1"/>
    </xf>
    <xf numFmtId="0" fontId="8" fillId="9" borderId="5" xfId="0" applyFont="1" applyFill="1" applyBorder="1" applyAlignment="1">
      <alignment wrapText="1"/>
    </xf>
    <xf numFmtId="4" fontId="8" fillId="9" borderId="5" xfId="0" applyNumberFormat="1" applyFont="1" applyFill="1" applyBorder="1"/>
    <xf numFmtId="0" fontId="6" fillId="11" borderId="5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left"/>
    </xf>
    <xf numFmtId="4" fontId="6" fillId="11" borderId="5" xfId="0" applyNumberFormat="1" applyFont="1" applyFill="1" applyBorder="1"/>
    <xf numFmtId="4" fontId="7" fillId="11" borderId="5" xfId="0" applyNumberFormat="1" applyFont="1" applyFill="1" applyBorder="1" applyAlignment="1">
      <alignment wrapText="1"/>
    </xf>
    <xf numFmtId="0" fontId="4" fillId="13" borderId="5" xfId="0" applyFont="1" applyFill="1" applyBorder="1" applyAlignment="1">
      <alignment horizontal="center"/>
    </xf>
    <xf numFmtId="0" fontId="4" fillId="13" borderId="4" xfId="0" applyFont="1" applyFill="1" applyBorder="1" applyAlignment="1">
      <alignment horizontal="left"/>
    </xf>
    <xf numFmtId="4" fontId="4" fillId="13" borderId="5" xfId="0" applyNumberFormat="1" applyFont="1" applyFill="1" applyBorder="1"/>
    <xf numFmtId="4" fontId="4" fillId="13" borderId="5" xfId="0" applyNumberFormat="1" applyFont="1" applyFill="1" applyBorder="1" applyAlignment="1">
      <alignment wrapText="1"/>
    </xf>
    <xf numFmtId="0" fontId="4" fillId="13" borderId="4" xfId="0" applyFont="1" applyFill="1" applyBorder="1"/>
    <xf numFmtId="0" fontId="4" fillId="13" borderId="4" xfId="0" applyFont="1" applyFill="1" applyBorder="1" applyAlignment="1">
      <alignment wrapText="1"/>
    </xf>
    <xf numFmtId="0" fontId="7" fillId="13" borderId="5" xfId="0" applyFont="1" applyFill="1" applyBorder="1" applyAlignment="1">
      <alignment horizontal="center"/>
    </xf>
    <xf numFmtId="0" fontId="7" fillId="13" borderId="4" xfId="0" applyFont="1" applyFill="1" applyBorder="1" applyAlignment="1">
      <alignment wrapText="1"/>
    </xf>
    <xf numFmtId="4" fontId="11" fillId="13" borderId="5" xfId="0" applyNumberFormat="1" applyFont="1" applyFill="1" applyBorder="1" applyAlignment="1">
      <alignment wrapText="1"/>
    </xf>
    <xf numFmtId="0" fontId="6" fillId="11" borderId="4" xfId="0" applyFont="1" applyFill="1" applyBorder="1" applyAlignment="1">
      <alignment wrapText="1"/>
    </xf>
    <xf numFmtId="0" fontId="10" fillId="13" borderId="5" xfId="0" applyFont="1" applyFill="1" applyBorder="1" applyAlignment="1">
      <alignment horizontal="center"/>
    </xf>
    <xf numFmtId="0" fontId="10" fillId="13" borderId="4" xfId="0" applyFont="1" applyFill="1" applyBorder="1" applyAlignment="1">
      <alignment wrapText="1"/>
    </xf>
    <xf numFmtId="4" fontId="10" fillId="13" borderId="5" xfId="0" applyNumberFormat="1" applyFont="1" applyFill="1" applyBorder="1"/>
    <xf numFmtId="4" fontId="10" fillId="13" borderId="5" xfId="0" applyNumberFormat="1" applyFont="1" applyFill="1" applyBorder="1" applyAlignment="1">
      <alignment wrapText="1"/>
    </xf>
    <xf numFmtId="0" fontId="12" fillId="0" borderId="0" xfId="0" applyFont="1" applyBorder="1"/>
    <xf numFmtId="49" fontId="5" fillId="10" borderId="5" xfId="0" applyNumberFormat="1" applyFont="1" applyFill="1" applyBorder="1" applyAlignment="1">
      <alignment horizontal="left"/>
    </xf>
    <xf numFmtId="0" fontId="5" fillId="10" borderId="5" xfId="0" applyFont="1" applyFill="1" applyBorder="1" applyAlignment="1">
      <alignment horizontal="center"/>
    </xf>
    <xf numFmtId="0" fontId="5" fillId="10" borderId="5" xfId="0" applyFont="1" applyFill="1" applyBorder="1" applyAlignment="1">
      <alignment wrapText="1"/>
    </xf>
    <xf numFmtId="4" fontId="5" fillId="10" borderId="5" xfId="0" applyNumberFormat="1" applyFont="1" applyFill="1" applyBorder="1"/>
    <xf numFmtId="4" fontId="8" fillId="10" borderId="5" xfId="0" applyNumberFormat="1" applyFont="1" applyFill="1" applyBorder="1"/>
    <xf numFmtId="49" fontId="2" fillId="10" borderId="5" xfId="0" applyNumberFormat="1" applyFont="1" applyFill="1" applyBorder="1" applyAlignment="1">
      <alignment horizontal="left"/>
    </xf>
    <xf numFmtId="0" fontId="2" fillId="10" borderId="5" xfId="0" applyFont="1" applyFill="1" applyBorder="1" applyAlignment="1">
      <alignment horizontal="center"/>
    </xf>
    <xf numFmtId="0" fontId="2" fillId="10" borderId="5" xfId="0" applyFont="1" applyFill="1" applyBorder="1" applyAlignment="1">
      <alignment wrapText="1"/>
    </xf>
    <xf numFmtId="4" fontId="2" fillId="10" borderId="5" xfId="0" applyNumberFormat="1" applyFont="1" applyFill="1" applyBorder="1"/>
    <xf numFmtId="0" fontId="32" fillId="11" borderId="1" xfId="0" applyFont="1" applyFill="1" applyBorder="1" applyAlignment="1">
      <alignment horizontal="center" vertical="center"/>
    </xf>
    <xf numFmtId="0" fontId="38" fillId="11" borderId="8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wrapText="1"/>
    </xf>
    <xf numFmtId="0" fontId="16" fillId="11" borderId="4" xfId="0" applyFont="1" applyFill="1" applyBorder="1" applyAlignment="1">
      <alignment horizontal="center" wrapText="1"/>
    </xf>
    <xf numFmtId="4" fontId="6" fillId="11" borderId="5" xfId="0" applyNumberFormat="1" applyFont="1" applyFill="1" applyBorder="1" applyAlignment="1">
      <alignment wrapText="1"/>
    </xf>
    <xf numFmtId="0" fontId="32" fillId="11" borderId="1" xfId="1" applyFont="1" applyFill="1" applyBorder="1" applyAlignment="1">
      <alignment horizontal="center" vertical="center"/>
    </xf>
    <xf numFmtId="0" fontId="38" fillId="11" borderId="1" xfId="1" applyFont="1" applyFill="1" applyBorder="1" applyAlignment="1">
      <alignment horizontal="center" vertical="center"/>
    </xf>
    <xf numFmtId="4" fontId="38" fillId="11" borderId="1" xfId="1" applyNumberFormat="1" applyFont="1" applyFill="1" applyBorder="1" applyAlignment="1">
      <alignment horizontal="center" vertical="center" wrapText="1"/>
    </xf>
    <xf numFmtId="0" fontId="39" fillId="11" borderId="1" xfId="0" applyFont="1" applyFill="1" applyBorder="1" applyAlignment="1">
      <alignment horizontal="center" vertical="center"/>
    </xf>
    <xf numFmtId="0" fontId="32" fillId="11" borderId="11" xfId="0" applyFont="1" applyFill="1" applyBorder="1" applyAlignment="1">
      <alignment horizontal="center" vertical="center"/>
    </xf>
    <xf numFmtId="0" fontId="32" fillId="11" borderId="1" xfId="0" applyFont="1" applyFill="1" applyBorder="1" applyAlignment="1">
      <alignment horizontal="center" vertical="center" wrapText="1"/>
    </xf>
    <xf numFmtId="4" fontId="32" fillId="11" borderId="1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wrapText="1"/>
    </xf>
    <xf numFmtId="4" fontId="6" fillId="8" borderId="5" xfId="0" applyNumberFormat="1" applyFont="1" applyFill="1" applyBorder="1" applyAlignment="1">
      <alignment wrapText="1"/>
    </xf>
    <xf numFmtId="0" fontId="5" fillId="9" borderId="5" xfId="0" applyFont="1" applyFill="1" applyBorder="1" applyAlignment="1">
      <alignment horizontal="left" wrapText="1"/>
    </xf>
    <xf numFmtId="0" fontId="5" fillId="9" borderId="4" xfId="0" applyFont="1" applyFill="1" applyBorder="1" applyAlignment="1">
      <alignment horizontal="center" wrapText="1"/>
    </xf>
    <xf numFmtId="0" fontId="5" fillId="9" borderId="5" xfId="0" applyFont="1" applyFill="1" applyBorder="1" applyAlignment="1">
      <alignment wrapText="1"/>
    </xf>
    <xf numFmtId="4" fontId="5" fillId="9" borderId="5" xfId="0" applyNumberFormat="1" applyFont="1" applyFill="1" applyBorder="1"/>
    <xf numFmtId="49" fontId="5" fillId="9" borderId="5" xfId="0" applyNumberFormat="1" applyFont="1" applyFill="1" applyBorder="1" applyAlignment="1">
      <alignment horizontal="left" wrapText="1"/>
    </xf>
    <xf numFmtId="0" fontId="5" fillId="9" borderId="5" xfId="0" applyNumberFormat="1" applyFont="1" applyFill="1" applyBorder="1" applyAlignment="1">
      <alignment horizontal="center" wrapText="1"/>
    </xf>
    <xf numFmtId="4" fontId="5" fillId="9" borderId="5" xfId="0" applyNumberFormat="1" applyFont="1" applyFill="1" applyBorder="1" applyAlignment="1">
      <alignment wrapText="1"/>
    </xf>
    <xf numFmtId="4" fontId="8" fillId="9" borderId="5" xfId="0" applyNumberFormat="1" applyFont="1" applyFill="1" applyBorder="1" applyAlignment="1">
      <alignment wrapText="1"/>
    </xf>
    <xf numFmtId="0" fontId="13" fillId="9" borderId="5" xfId="0" applyFont="1" applyFill="1" applyBorder="1" applyAlignment="1">
      <alignment horizontal="left" wrapText="1"/>
    </xf>
    <xf numFmtId="0" fontId="12" fillId="9" borderId="5" xfId="0" applyFont="1" applyFill="1" applyBorder="1" applyAlignment="1">
      <alignment wrapText="1"/>
    </xf>
    <xf numFmtId="4" fontId="13" fillId="9" borderId="5" xfId="0" applyNumberFormat="1" applyFont="1" applyFill="1" applyBorder="1" applyAlignment="1">
      <alignment wrapText="1"/>
    </xf>
    <xf numFmtId="166" fontId="13" fillId="9" borderId="5" xfId="0" applyNumberFormat="1" applyFont="1" applyFill="1" applyBorder="1" applyAlignment="1">
      <alignment horizontal="right"/>
    </xf>
    <xf numFmtId="49" fontId="5" fillId="9" borderId="5" xfId="0" applyNumberFormat="1" applyFont="1" applyFill="1" applyBorder="1" applyAlignment="1">
      <alignment horizontal="left"/>
    </xf>
    <xf numFmtId="0" fontId="5" fillId="9" borderId="5" xfId="0" applyFont="1" applyFill="1" applyBorder="1" applyAlignment="1">
      <alignment horizontal="center"/>
    </xf>
    <xf numFmtId="0" fontId="32" fillId="11" borderId="8" xfId="0" applyFont="1" applyFill="1" applyBorder="1" applyAlignment="1">
      <alignment horizontal="center" vertical="center"/>
    </xf>
    <xf numFmtId="0" fontId="41" fillId="0" borderId="43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13" fillId="9" borderId="46" xfId="0" applyFont="1" applyFill="1" applyBorder="1" applyAlignment="1">
      <alignment horizontal="left" wrapText="1"/>
    </xf>
    <xf numFmtId="0" fontId="13" fillId="9" borderId="47" xfId="0" applyNumberFormat="1" applyFont="1" applyFill="1" applyBorder="1" applyAlignment="1">
      <alignment horizontal="center" wrapText="1"/>
    </xf>
    <xf numFmtId="0" fontId="8" fillId="9" borderId="48" xfId="0" applyFont="1" applyFill="1" applyBorder="1" applyAlignment="1">
      <alignment wrapText="1"/>
    </xf>
    <xf numFmtId="4" fontId="13" fillId="9" borderId="4" xfId="0" applyNumberFormat="1" applyFont="1" applyFill="1" applyBorder="1"/>
    <xf numFmtId="0" fontId="1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13" fillId="10" borderId="5" xfId="0" applyFont="1" applyFill="1" applyBorder="1" applyAlignment="1">
      <alignment horizontal="left" wrapText="1"/>
    </xf>
    <xf numFmtId="0" fontId="13" fillId="10" borderId="5" xfId="0" applyNumberFormat="1" applyFont="1" applyFill="1" applyBorder="1" applyAlignment="1">
      <alignment horizontal="center" wrapText="1"/>
    </xf>
    <xf numFmtId="0" fontId="8" fillId="10" borderId="5" xfId="0" applyFont="1" applyFill="1" applyBorder="1" applyAlignment="1">
      <alignment wrapText="1"/>
    </xf>
    <xf numFmtId="4" fontId="13" fillId="10" borderId="5" xfId="0" applyNumberFormat="1" applyFont="1" applyFill="1" applyBorder="1"/>
    <xf numFmtId="49" fontId="13" fillId="9" borderId="5" xfId="0" applyNumberFormat="1" applyFont="1" applyFill="1" applyBorder="1" applyAlignment="1">
      <alignment horizontal="left" wrapText="1"/>
    </xf>
    <xf numFmtId="0" fontId="8" fillId="9" borderId="5" xfId="0" applyFont="1" applyFill="1" applyBorder="1" applyAlignment="1">
      <alignment horizontal="center" wrapText="1"/>
    </xf>
    <xf numFmtId="0" fontId="13" fillId="9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8" fillId="9" borderId="5" xfId="0" applyFont="1" applyFill="1" applyBorder="1"/>
    <xf numFmtId="49" fontId="4" fillId="14" borderId="5" xfId="0" applyNumberFormat="1" applyFont="1" applyFill="1" applyBorder="1" applyAlignment="1">
      <alignment horizontal="left"/>
    </xf>
    <xf numFmtId="0" fontId="4" fillId="14" borderId="4" xfId="0" applyFont="1" applyFill="1" applyBorder="1" applyAlignment="1">
      <alignment horizontal="center"/>
    </xf>
    <xf numFmtId="0" fontId="4" fillId="14" borderId="5" xfId="0" applyFont="1" applyFill="1" applyBorder="1" applyAlignment="1">
      <alignment wrapText="1"/>
    </xf>
    <xf numFmtId="4" fontId="4" fillId="14" borderId="5" xfId="0" applyNumberFormat="1" applyFont="1" applyFill="1" applyBorder="1"/>
    <xf numFmtId="49" fontId="4" fillId="15" borderId="5" xfId="0" applyNumberFormat="1" applyFont="1" applyFill="1" applyBorder="1" applyAlignment="1">
      <alignment horizontal="left"/>
    </xf>
    <xf numFmtId="0" fontId="4" fillId="15" borderId="4" xfId="0" applyFont="1" applyFill="1" applyBorder="1" applyAlignment="1">
      <alignment horizontal="center"/>
    </xf>
    <xf numFmtId="0" fontId="4" fillId="15" borderId="5" xfId="0" applyFont="1" applyFill="1" applyBorder="1" applyAlignment="1">
      <alignment wrapText="1"/>
    </xf>
    <xf numFmtId="4" fontId="4" fillId="15" borderId="5" xfId="0" applyNumberFormat="1" applyFont="1" applyFill="1" applyBorder="1"/>
    <xf numFmtId="0" fontId="4" fillId="15" borderId="2" xfId="0" applyFont="1" applyFill="1" applyBorder="1" applyAlignment="1">
      <alignment horizontal="left"/>
    </xf>
    <xf numFmtId="0" fontId="4" fillId="15" borderId="5" xfId="0" applyFont="1" applyFill="1" applyBorder="1" applyAlignment="1">
      <alignment horizontal="center"/>
    </xf>
    <xf numFmtId="4" fontId="4" fillId="15" borderId="5" xfId="0" applyNumberFormat="1" applyFont="1" applyFill="1" applyBorder="1" applyAlignment="1">
      <alignment horizontal="right"/>
    </xf>
    <xf numFmtId="0" fontId="7" fillId="14" borderId="5" xfId="0" applyFont="1" applyFill="1" applyBorder="1" applyAlignment="1">
      <alignment horizontal="left" wrapText="1"/>
    </xf>
    <xf numFmtId="0" fontId="7" fillId="14" borderId="4" xfId="0" applyFont="1" applyFill="1" applyBorder="1" applyAlignment="1">
      <alignment horizontal="center" wrapText="1"/>
    </xf>
    <xf numFmtId="0" fontId="7" fillId="14" borderId="5" xfId="0" applyFont="1" applyFill="1" applyBorder="1" applyAlignment="1">
      <alignment wrapText="1"/>
    </xf>
    <xf numFmtId="4" fontId="7" fillId="14" borderId="5" xfId="0" applyNumberFormat="1" applyFont="1" applyFill="1" applyBorder="1"/>
    <xf numFmtId="0" fontId="7" fillId="14" borderId="5" xfId="0" applyNumberFormat="1" applyFont="1" applyFill="1" applyBorder="1" applyAlignment="1">
      <alignment horizontal="center" wrapText="1"/>
    </xf>
    <xf numFmtId="0" fontId="7" fillId="16" borderId="5" xfId="0" applyFont="1" applyFill="1" applyBorder="1" applyAlignment="1">
      <alignment horizontal="left" wrapText="1"/>
    </xf>
    <xf numFmtId="0" fontId="7" fillId="16" borderId="5" xfId="0" applyNumberFormat="1" applyFont="1" applyFill="1" applyBorder="1" applyAlignment="1">
      <alignment horizontal="center" wrapText="1"/>
    </xf>
    <xf numFmtId="0" fontId="7" fillId="16" borderId="5" xfId="0" applyFont="1" applyFill="1" applyBorder="1" applyAlignment="1">
      <alignment wrapText="1"/>
    </xf>
    <xf numFmtId="4" fontId="7" fillId="16" borderId="5" xfId="0" applyNumberFormat="1" applyFont="1" applyFill="1" applyBorder="1"/>
    <xf numFmtId="4" fontId="33" fillId="14" borderId="5" xfId="0" applyNumberFormat="1" applyFont="1" applyFill="1" applyBorder="1"/>
    <xf numFmtId="0" fontId="19" fillId="14" borderId="5" xfId="0" applyFont="1" applyFill="1" applyBorder="1"/>
    <xf numFmtId="0" fontId="19" fillId="14" borderId="5" xfId="0" applyFont="1" applyFill="1" applyBorder="1" applyAlignment="1">
      <alignment horizontal="center"/>
    </xf>
    <xf numFmtId="0" fontId="19" fillId="14" borderId="5" xfId="0" applyFont="1" applyFill="1" applyBorder="1" applyAlignment="1">
      <alignment wrapText="1"/>
    </xf>
    <xf numFmtId="165" fontId="19" fillId="14" borderId="5" xfId="0" applyNumberFormat="1" applyFont="1" applyFill="1" applyBorder="1"/>
    <xf numFmtId="0" fontId="3" fillId="14" borderId="2" xfId="0" applyFont="1" applyFill="1" applyBorder="1" applyAlignment="1">
      <alignment horizontal="left"/>
    </xf>
    <xf numFmtId="0" fontId="3" fillId="14" borderId="5" xfId="0" applyFont="1" applyFill="1" applyBorder="1" applyAlignment="1">
      <alignment horizontal="center"/>
    </xf>
    <xf numFmtId="0" fontId="3" fillId="14" borderId="5" xfId="0" applyFont="1" applyFill="1" applyBorder="1" applyAlignment="1">
      <alignment wrapText="1"/>
    </xf>
    <xf numFmtId="4" fontId="3" fillId="14" borderId="5" xfId="0" applyNumberFormat="1" applyFont="1" applyFill="1" applyBorder="1"/>
    <xf numFmtId="0" fontId="3" fillId="0" borderId="5" xfId="0" applyFont="1" applyBorder="1"/>
    <xf numFmtId="0" fontId="13" fillId="9" borderId="5" xfId="0" applyFont="1" applyFill="1" applyBorder="1" applyAlignment="1">
      <alignment horizontal="left"/>
    </xf>
    <xf numFmtId="0" fontId="13" fillId="9" borderId="5" xfId="0" applyFont="1" applyFill="1" applyBorder="1"/>
    <xf numFmtId="165" fontId="13" fillId="9" borderId="5" xfId="0" applyNumberFormat="1" applyFont="1" applyFill="1" applyBorder="1"/>
    <xf numFmtId="0" fontId="42" fillId="0" borderId="18" xfId="0" applyFont="1" applyBorder="1" applyAlignment="1">
      <alignment horizontal="left" vertical="top" wrapText="1"/>
    </xf>
    <xf numFmtId="165" fontId="40" fillId="0" borderId="16" xfId="0" applyNumberFormat="1" applyFont="1" applyBorder="1" applyAlignment="1">
      <alignment horizontal="right" vertical="top" wrapText="1"/>
    </xf>
    <xf numFmtId="0" fontId="40" fillId="0" borderId="33" xfId="0" applyFont="1" applyBorder="1" applyAlignment="1">
      <alignment horizontal="left" vertical="top" wrapText="1"/>
    </xf>
    <xf numFmtId="4" fontId="40" fillId="0" borderId="29" xfId="0" applyNumberFormat="1" applyFont="1" applyBorder="1" applyAlignment="1">
      <alignment horizontal="right" vertical="top" wrapText="1"/>
    </xf>
    <xf numFmtId="4" fontId="13" fillId="5" borderId="5" xfId="0" applyNumberFormat="1" applyFont="1" applyFill="1" applyBorder="1" applyAlignment="1">
      <alignment horizontal="right"/>
    </xf>
    <xf numFmtId="4" fontId="37" fillId="9" borderId="5" xfId="0" applyNumberFormat="1" applyFont="1" applyFill="1" applyBorder="1"/>
    <xf numFmtId="4" fontId="37" fillId="0" borderId="5" xfId="0" applyNumberFormat="1" applyFont="1" applyBorder="1"/>
    <xf numFmtId="4" fontId="19" fillId="14" borderId="5" xfId="0" applyNumberFormat="1" applyFont="1" applyFill="1" applyBorder="1"/>
    <xf numFmtId="0" fontId="8" fillId="10" borderId="5" xfId="0" applyFont="1" applyFill="1" applyBorder="1" applyAlignment="1">
      <alignment horizontal="center"/>
    </xf>
    <xf numFmtId="0" fontId="8" fillId="10" borderId="4" xfId="0" applyFont="1" applyFill="1" applyBorder="1" applyAlignment="1">
      <alignment wrapText="1"/>
    </xf>
    <xf numFmtId="49" fontId="49" fillId="0" borderId="0" xfId="0" applyNumberFormat="1" applyFont="1" applyAlignment="1">
      <alignment horizontal="right"/>
    </xf>
    <xf numFmtId="0" fontId="8" fillId="5" borderId="2" xfId="0" applyFont="1" applyFill="1" applyBorder="1" applyAlignment="1">
      <alignment horizontal="left"/>
    </xf>
    <xf numFmtId="0" fontId="42" fillId="0" borderId="34" xfId="0" applyFont="1" applyBorder="1" applyAlignment="1">
      <alignment horizontal="left" vertical="top" wrapText="1"/>
    </xf>
    <xf numFmtId="0" fontId="43" fillId="0" borderId="34" xfId="0" applyFont="1" applyBorder="1" applyAlignment="1">
      <alignment horizontal="left" vertical="top" wrapText="1"/>
    </xf>
    <xf numFmtId="165" fontId="40" fillId="0" borderId="41" xfId="0" applyNumberFormat="1" applyFont="1" applyBorder="1" applyAlignment="1">
      <alignment horizontal="right" vertical="top" wrapText="1"/>
    </xf>
    <xf numFmtId="0" fontId="0" fillId="10" borderId="0" xfId="0" applyFill="1"/>
    <xf numFmtId="4" fontId="13" fillId="10" borderId="5" xfId="0" applyNumberFormat="1" applyFont="1" applyFill="1" applyBorder="1" applyAlignment="1">
      <alignment wrapText="1"/>
    </xf>
    <xf numFmtId="4" fontId="38" fillId="11" borderId="1" xfId="0" applyNumberFormat="1" applyFont="1" applyFill="1" applyBorder="1" applyAlignment="1">
      <alignment horizontal="center" vertical="center" wrapText="1"/>
    </xf>
    <xf numFmtId="0" fontId="38" fillId="11" borderId="1" xfId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wrapText="1"/>
    </xf>
    <xf numFmtId="0" fontId="10" fillId="0" borderId="5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0" fillId="0" borderId="52" xfId="0" applyBorder="1"/>
    <xf numFmtId="4" fontId="3" fillId="0" borderId="53" xfId="0" applyNumberFormat="1" applyFont="1" applyBorder="1"/>
    <xf numFmtId="0" fontId="5" fillId="0" borderId="54" xfId="0" applyFont="1" applyBorder="1"/>
    <xf numFmtId="0" fontId="10" fillId="0" borderId="55" xfId="0" applyFont="1" applyBorder="1"/>
    <xf numFmtId="4" fontId="10" fillId="0" borderId="55" xfId="0" applyNumberFormat="1" applyFont="1" applyBorder="1"/>
    <xf numFmtId="4" fontId="10" fillId="0" borderId="56" xfId="0" applyNumberFormat="1" applyFont="1" applyBorder="1"/>
    <xf numFmtId="0" fontId="5" fillId="0" borderId="12" xfId="0" applyFont="1" applyBorder="1" applyAlignment="1">
      <alignment horizontal="center" wrapText="1"/>
    </xf>
    <xf numFmtId="0" fontId="5" fillId="0" borderId="55" xfId="0" applyFont="1" applyBorder="1"/>
    <xf numFmtId="4" fontId="8" fillId="0" borderId="34" xfId="0" applyNumberFormat="1" applyFont="1" applyBorder="1"/>
    <xf numFmtId="165" fontId="13" fillId="0" borderId="34" xfId="0" applyNumberFormat="1" applyFont="1" applyBorder="1"/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2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41" fillId="0" borderId="14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left" vertical="top" wrapText="1"/>
    </xf>
    <xf numFmtId="0" fontId="40" fillId="0" borderId="27" xfId="0" applyFont="1" applyBorder="1" applyAlignment="1">
      <alignment horizontal="left" vertical="top" wrapText="1"/>
    </xf>
    <xf numFmtId="0" fontId="40" fillId="0" borderId="20" xfId="0" applyFont="1" applyBorder="1" applyAlignment="1">
      <alignment horizontal="left" vertical="top" wrapText="1"/>
    </xf>
    <xf numFmtId="0" fontId="42" fillId="0" borderId="0" xfId="0" applyFont="1" applyAlignment="1">
      <alignment horizontal="right" vertical="top" wrapText="1"/>
    </xf>
    <xf numFmtId="4" fontId="42" fillId="0" borderId="0" xfId="0" applyNumberFormat="1" applyFont="1" applyAlignment="1">
      <alignment horizontal="right" vertical="top" wrapText="1"/>
    </xf>
    <xf numFmtId="0" fontId="40" fillId="0" borderId="0" xfId="0" applyFont="1" applyAlignment="1">
      <alignment horizontal="right" vertical="top" wrapText="1"/>
    </xf>
    <xf numFmtId="0" fontId="0" fillId="0" borderId="0" xfId="0" applyAlignment="1">
      <alignment horizontal="center" wrapText="1"/>
    </xf>
    <xf numFmtId="0" fontId="42" fillId="0" borderId="21" xfId="0" applyFont="1" applyBorder="1" applyAlignment="1">
      <alignment horizontal="right" vertical="top" wrapText="1"/>
    </xf>
    <xf numFmtId="0" fontId="42" fillId="0" borderId="22" xfId="0" applyFont="1" applyBorder="1" applyAlignment="1">
      <alignment horizontal="right" vertical="top" wrapText="1"/>
    </xf>
    <xf numFmtId="0" fontId="40" fillId="0" borderId="35" xfId="0" applyFont="1" applyBorder="1" applyAlignment="1">
      <alignment horizontal="right" vertical="top" wrapText="1"/>
    </xf>
    <xf numFmtId="0" fontId="40" fillId="0" borderId="21" xfId="0" applyFont="1" applyBorder="1" applyAlignment="1">
      <alignment horizontal="left" vertical="top" wrapText="1"/>
    </xf>
    <xf numFmtId="0" fontId="40" fillId="0" borderId="17" xfId="0" applyFont="1" applyBorder="1" applyAlignment="1">
      <alignment horizontal="right" vertical="top" wrapText="1"/>
    </xf>
    <xf numFmtId="4" fontId="42" fillId="0" borderId="33" xfId="0" applyNumberFormat="1" applyFont="1" applyBorder="1" applyAlignment="1">
      <alignment horizontal="right" vertical="top" wrapText="1"/>
    </xf>
    <xf numFmtId="4" fontId="42" fillId="0" borderId="22" xfId="0" applyNumberFormat="1" applyFont="1" applyBorder="1" applyAlignment="1">
      <alignment horizontal="right" vertical="top" wrapText="1"/>
    </xf>
    <xf numFmtId="0" fontId="42" fillId="0" borderId="0" xfId="0" applyFont="1" applyBorder="1" applyAlignment="1">
      <alignment horizontal="right" vertical="top" wrapText="1"/>
    </xf>
    <xf numFmtId="4" fontId="42" fillId="0" borderId="0" xfId="0" applyNumberFormat="1" applyFont="1" applyBorder="1" applyAlignment="1">
      <alignment horizontal="right" vertical="top" wrapText="1"/>
    </xf>
    <xf numFmtId="4" fontId="40" fillId="0" borderId="32" xfId="0" applyNumberFormat="1" applyFont="1" applyBorder="1" applyAlignment="1">
      <alignment horizontal="right" vertical="top" wrapText="1"/>
    </xf>
    <xf numFmtId="165" fontId="13" fillId="9" borderId="5" xfId="0" applyNumberFormat="1" applyFont="1" applyFill="1" applyBorder="1" applyAlignment="1">
      <alignment horizontal="right"/>
    </xf>
    <xf numFmtId="4" fontId="5" fillId="2" borderId="5" xfId="0" applyNumberFormat="1" applyFont="1" applyFill="1" applyBorder="1" applyAlignment="1">
      <alignment horizontal="right"/>
    </xf>
    <xf numFmtId="4" fontId="14" fillId="0" borderId="5" xfId="0" applyNumberFormat="1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40" fillId="0" borderId="19" xfId="0" applyFont="1" applyBorder="1" applyAlignment="1">
      <alignment horizontal="left" vertical="top" wrapText="1"/>
    </xf>
    <xf numFmtId="0" fontId="40" fillId="0" borderId="27" xfId="0" applyFont="1" applyBorder="1" applyAlignment="1">
      <alignment horizontal="left" vertical="top" wrapText="1"/>
    </xf>
    <xf numFmtId="0" fontId="40" fillId="0" borderId="16" xfId="0" applyFont="1" applyBorder="1" applyAlignment="1">
      <alignment horizontal="left" vertical="top" wrapText="1"/>
    </xf>
    <xf numFmtId="4" fontId="40" fillId="0" borderId="16" xfId="0" applyNumberFormat="1" applyFont="1" applyBorder="1" applyAlignment="1">
      <alignment horizontal="right" vertical="top" wrapText="1"/>
    </xf>
    <xf numFmtId="0" fontId="48" fillId="0" borderId="26" xfId="0" applyFont="1" applyBorder="1" applyAlignment="1">
      <alignment horizontal="left" vertical="top" wrapText="1"/>
    </xf>
    <xf numFmtId="0" fontId="48" fillId="0" borderId="28" xfId="0" applyFont="1" applyBorder="1" applyAlignment="1">
      <alignment horizontal="left" vertical="top" wrapText="1"/>
    </xf>
    <xf numFmtId="0" fontId="48" fillId="0" borderId="28" xfId="0" applyFont="1" applyBorder="1" applyAlignment="1">
      <alignment horizontal="right" vertical="top" wrapText="1"/>
    </xf>
    <xf numFmtId="0" fontId="48" fillId="0" borderId="38" xfId="0" applyFont="1" applyBorder="1" applyAlignment="1">
      <alignment horizontal="right" vertical="top" wrapText="1"/>
    </xf>
    <xf numFmtId="0" fontId="40" fillId="0" borderId="20" xfId="0" applyFont="1" applyBorder="1" applyAlignment="1">
      <alignment horizontal="left" vertical="top" wrapText="1"/>
    </xf>
    <xf numFmtId="0" fontId="40" fillId="0" borderId="58" xfId="0" applyFont="1" applyBorder="1" applyAlignment="1">
      <alignment horizontal="left" vertical="top" wrapText="1"/>
    </xf>
    <xf numFmtId="165" fontId="40" fillId="0" borderId="31" xfId="0" applyNumberFormat="1" applyFont="1" applyBorder="1" applyAlignment="1">
      <alignment horizontal="right" vertical="top" wrapText="1"/>
    </xf>
    <xf numFmtId="0" fontId="40" fillId="0" borderId="41" xfId="0" applyFont="1" applyBorder="1" applyAlignment="1">
      <alignment horizontal="left" vertical="top" wrapText="1"/>
    </xf>
    <xf numFmtId="165" fontId="40" fillId="0" borderId="32" xfId="0" applyNumberFormat="1" applyFont="1" applyBorder="1" applyAlignment="1">
      <alignment horizontal="right" vertical="top" wrapText="1"/>
    </xf>
    <xf numFmtId="0" fontId="42" fillId="0" borderId="0" xfId="0" applyFont="1" applyBorder="1" applyAlignment="1">
      <alignment horizontal="left" vertical="top" wrapText="1"/>
    </xf>
    <xf numFmtId="166" fontId="13" fillId="9" borderId="5" xfId="0" applyNumberFormat="1" applyFont="1" applyFill="1" applyBorder="1" applyAlignment="1"/>
    <xf numFmtId="0" fontId="8" fillId="10" borderId="2" xfId="0" applyFont="1" applyFill="1" applyBorder="1" applyAlignment="1">
      <alignment horizontal="left"/>
    </xf>
    <xf numFmtId="0" fontId="13" fillId="10" borderId="5" xfId="0" applyFont="1" applyFill="1" applyBorder="1" applyAlignment="1">
      <alignment horizontal="center"/>
    </xf>
    <xf numFmtId="0" fontId="13" fillId="10" borderId="5" xfId="0" applyFont="1" applyFill="1" applyBorder="1" applyAlignment="1">
      <alignment wrapText="1"/>
    </xf>
    <xf numFmtId="4" fontId="13" fillId="10" borderId="5" xfId="0" applyNumberFormat="1" applyFont="1" applyFill="1" applyBorder="1" applyAlignment="1">
      <alignment horizontal="right"/>
    </xf>
    <xf numFmtId="0" fontId="2" fillId="10" borderId="2" xfId="0" applyFont="1" applyFill="1" applyBorder="1" applyAlignment="1">
      <alignment horizontal="left"/>
    </xf>
    <xf numFmtId="0" fontId="12" fillId="10" borderId="5" xfId="0" applyFont="1" applyFill="1" applyBorder="1" applyAlignment="1">
      <alignment horizontal="center"/>
    </xf>
    <xf numFmtId="0" fontId="12" fillId="10" borderId="5" xfId="0" applyFont="1" applyFill="1" applyBorder="1" applyAlignment="1">
      <alignment wrapText="1"/>
    </xf>
    <xf numFmtId="4" fontId="12" fillId="10" borderId="5" xfId="0" applyNumberFormat="1" applyFont="1" applyFill="1" applyBorder="1"/>
    <xf numFmtId="4" fontId="12" fillId="10" borderId="5" xfId="0" applyNumberFormat="1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50" fillId="0" borderId="55" xfId="0" applyNumberFormat="1" applyFont="1" applyBorder="1"/>
    <xf numFmtId="0" fontId="10" fillId="0" borderId="0" xfId="0" applyFont="1"/>
    <xf numFmtId="4" fontId="10" fillId="0" borderId="0" xfId="0" applyNumberFormat="1" applyFont="1"/>
    <xf numFmtId="0" fontId="5" fillId="0" borderId="0" xfId="0" applyFont="1" applyAlignment="1">
      <alignment wrapText="1"/>
    </xf>
    <xf numFmtId="4" fontId="5" fillId="0" borderId="0" xfId="0" applyNumberFormat="1" applyFont="1"/>
    <xf numFmtId="4" fontId="5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20" fillId="0" borderId="0" xfId="0" applyNumberFormat="1" applyFont="1"/>
    <xf numFmtId="0" fontId="8" fillId="10" borderId="5" xfId="0" applyFont="1" applyFill="1" applyBorder="1" applyAlignment="1">
      <alignment horizontal="left" wrapText="1"/>
    </xf>
    <xf numFmtId="0" fontId="13" fillId="10" borderId="5" xfId="0" applyFont="1" applyFill="1" applyBorder="1" applyAlignment="1">
      <alignment horizontal="center" wrapText="1"/>
    </xf>
    <xf numFmtId="0" fontId="2" fillId="10" borderId="5" xfId="0" applyFont="1" applyFill="1" applyBorder="1" applyAlignment="1">
      <alignment horizontal="left" wrapText="1"/>
    </xf>
    <xf numFmtId="0" fontId="12" fillId="10" borderId="5" xfId="0" applyFont="1" applyFill="1" applyBorder="1" applyAlignment="1">
      <alignment horizontal="center" wrapText="1"/>
    </xf>
    <xf numFmtId="4" fontId="12" fillId="10" borderId="5" xfId="0" applyNumberFormat="1" applyFont="1" applyFill="1" applyBorder="1" applyAlignment="1">
      <alignment wrapText="1"/>
    </xf>
    <xf numFmtId="0" fontId="8" fillId="10" borderId="2" xfId="0" applyFont="1" applyFill="1" applyBorder="1" applyAlignment="1">
      <alignment horizontal="left" wrapText="1"/>
    </xf>
    <xf numFmtId="0" fontId="8" fillId="10" borderId="5" xfId="0" applyFont="1" applyFill="1" applyBorder="1" applyAlignment="1">
      <alignment horizontal="center" wrapText="1"/>
    </xf>
    <xf numFmtId="4" fontId="8" fillId="10" borderId="5" xfId="0" applyNumberFormat="1" applyFont="1" applyFill="1" applyBorder="1" applyAlignment="1">
      <alignment wrapText="1"/>
    </xf>
    <xf numFmtId="0" fontId="8" fillId="9" borderId="5" xfId="0" applyFont="1" applyFill="1" applyBorder="1" applyAlignment="1">
      <alignment horizontal="center"/>
    </xf>
    <xf numFmtId="4" fontId="8" fillId="9" borderId="5" xfId="0" applyNumberFormat="1" applyFont="1" applyFill="1" applyBorder="1" applyAlignment="1">
      <alignment horizontal="right"/>
    </xf>
    <xf numFmtId="4" fontId="8" fillId="9" borderId="4" xfId="0" applyNumberFormat="1" applyFont="1" applyFill="1" applyBorder="1"/>
    <xf numFmtId="165" fontId="0" fillId="0" borderId="5" xfId="0" applyNumberFormat="1" applyBorder="1"/>
    <xf numFmtId="4" fontId="10" fillId="10" borderId="5" xfId="0" applyNumberFormat="1" applyFont="1" applyFill="1" applyBorder="1"/>
    <xf numFmtId="4" fontId="0" fillId="10" borderId="5" xfId="0" applyNumberFormat="1" applyFill="1" applyBorder="1"/>
    <xf numFmtId="4" fontId="2" fillId="10" borderId="5" xfId="0" applyNumberFormat="1" applyFont="1" applyFill="1" applyBorder="1" applyAlignment="1">
      <alignment wrapText="1"/>
    </xf>
    <xf numFmtId="4" fontId="51" fillId="10" borderId="5" xfId="0" applyNumberFormat="1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165" fontId="2" fillId="0" borderId="5" xfId="0" applyNumberFormat="1" applyFont="1" applyBorder="1"/>
    <xf numFmtId="0" fontId="42" fillId="0" borderId="17" xfId="0" applyFont="1" applyBorder="1" applyAlignment="1">
      <alignment horizontal="left" vertical="top" wrapText="1"/>
    </xf>
    <xf numFmtId="0" fontId="40" fillId="0" borderId="19" xfId="0" applyFont="1" applyBorder="1" applyAlignment="1">
      <alignment horizontal="left" vertical="top" wrapText="1"/>
    </xf>
    <xf numFmtId="0" fontId="40" fillId="0" borderId="13" xfId="0" applyFont="1" applyBorder="1" applyAlignment="1">
      <alignment horizontal="left" vertical="top" wrapText="1"/>
    </xf>
    <xf numFmtId="0" fontId="40" fillId="0" borderId="57" xfId="0" applyFont="1" applyBorder="1" applyAlignment="1">
      <alignment horizontal="left" vertical="top" wrapText="1"/>
    </xf>
    <xf numFmtId="4" fontId="52" fillId="0" borderId="55" xfId="0" applyNumberFormat="1" applyFont="1" applyBorder="1"/>
    <xf numFmtId="0" fontId="19" fillId="0" borderId="34" xfId="0" applyFont="1" applyBorder="1"/>
    <xf numFmtId="4" fontId="50" fillId="0" borderId="56" xfId="0" applyNumberFormat="1" applyFont="1" applyBorder="1"/>
    <xf numFmtId="165" fontId="40" fillId="0" borderId="27" xfId="0" applyNumberFormat="1" applyFont="1" applyBorder="1" applyAlignment="1">
      <alignment horizontal="right" vertical="top" wrapText="1"/>
    </xf>
    <xf numFmtId="165" fontId="40" fillId="0" borderId="25" xfId="0" applyNumberFormat="1" applyFont="1" applyBorder="1" applyAlignment="1">
      <alignment horizontal="right" vertical="top" wrapText="1"/>
    </xf>
    <xf numFmtId="4" fontId="42" fillId="0" borderId="59" xfId="0" applyNumberFormat="1" applyFont="1" applyBorder="1" applyAlignment="1">
      <alignment horizontal="right" vertical="top" wrapText="1"/>
    </xf>
    <xf numFmtId="0" fontId="5" fillId="0" borderId="34" xfId="0" applyFont="1" applyBorder="1" applyAlignment="1">
      <alignment vertical="top" wrapText="1"/>
    </xf>
    <xf numFmtId="0" fontId="3" fillId="0" borderId="34" xfId="0" applyFont="1" applyBorder="1" applyAlignment="1">
      <alignment vertical="top"/>
    </xf>
    <xf numFmtId="4" fontId="5" fillId="5" borderId="5" xfId="0" applyNumberFormat="1" applyFont="1" applyFill="1" applyBorder="1" applyAlignment="1">
      <alignment horizontal="right"/>
    </xf>
    <xf numFmtId="0" fontId="42" fillId="0" borderId="20" xfId="0" applyFont="1" applyBorder="1" applyAlignment="1">
      <alignment horizontal="left" vertical="top" wrapText="1"/>
    </xf>
    <xf numFmtId="165" fontId="40" fillId="0" borderId="34" xfId="0" applyNumberFormat="1" applyFont="1" applyBorder="1" applyAlignment="1">
      <alignment horizontal="right" vertical="top" wrapText="1"/>
    </xf>
    <xf numFmtId="0" fontId="40" fillId="0" borderId="38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/>
    </xf>
    <xf numFmtId="4" fontId="40" fillId="0" borderId="28" xfId="0" applyNumberFormat="1" applyFont="1" applyBorder="1" applyAlignment="1">
      <alignment horizontal="right" vertical="top" wrapText="1"/>
    </xf>
    <xf numFmtId="165" fontId="40" fillId="0" borderId="38" xfId="0" applyNumberFormat="1" applyFont="1" applyBorder="1" applyAlignment="1">
      <alignment horizontal="right" vertical="top" wrapText="1"/>
    </xf>
    <xf numFmtId="4" fontId="5" fillId="0" borderId="34" xfId="0" applyNumberFormat="1" applyFont="1" applyBorder="1" applyAlignment="1"/>
    <xf numFmtId="4" fontId="8" fillId="10" borderId="5" xfId="0" applyNumberFormat="1" applyFont="1" applyFill="1" applyBorder="1" applyAlignment="1">
      <alignment horizontal="right" wrapText="1"/>
    </xf>
    <xf numFmtId="0" fontId="2" fillId="10" borderId="2" xfId="0" applyFont="1" applyFill="1" applyBorder="1" applyAlignment="1">
      <alignment horizontal="left" wrapText="1"/>
    </xf>
    <xf numFmtId="0" fontId="2" fillId="10" borderId="5" xfId="0" applyFont="1" applyFill="1" applyBorder="1" applyAlignment="1">
      <alignment horizontal="center" wrapText="1"/>
    </xf>
    <xf numFmtId="4" fontId="2" fillId="10" borderId="5" xfId="0" applyNumberFormat="1" applyFont="1" applyFill="1" applyBorder="1" applyAlignment="1">
      <alignment horizontal="right" wrapText="1"/>
    </xf>
    <xf numFmtId="49" fontId="8" fillId="10" borderId="5" xfId="0" applyNumberFormat="1" applyFont="1" applyFill="1" applyBorder="1" applyAlignment="1">
      <alignment horizontal="left"/>
    </xf>
    <xf numFmtId="0" fontId="8" fillId="10" borderId="5" xfId="0" applyFont="1" applyFill="1" applyBorder="1"/>
    <xf numFmtId="0" fontId="2" fillId="10" borderId="5" xfId="0" applyFont="1" applyFill="1" applyBorder="1"/>
    <xf numFmtId="0" fontId="13" fillId="9" borderId="5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left"/>
    </xf>
    <xf numFmtId="0" fontId="2" fillId="10" borderId="5" xfId="0" applyFont="1" applyFill="1" applyBorder="1" applyAlignment="1">
      <alignment horizontal="left"/>
    </xf>
    <xf numFmtId="0" fontId="53" fillId="0" borderId="5" xfId="0" applyFont="1" applyBorder="1" applyAlignment="1">
      <alignment wrapText="1"/>
    </xf>
    <xf numFmtId="0" fontId="53" fillId="10" borderId="5" xfId="0" applyFont="1" applyFill="1" applyBorder="1" applyAlignment="1">
      <alignment wrapText="1"/>
    </xf>
    <xf numFmtId="166" fontId="13" fillId="10" borderId="5" xfId="0" applyNumberFormat="1" applyFont="1" applyFill="1" applyBorder="1" applyAlignment="1">
      <alignment horizontal="right"/>
    </xf>
    <xf numFmtId="166" fontId="13" fillId="10" borderId="5" xfId="0" applyNumberFormat="1" applyFont="1" applyFill="1" applyBorder="1" applyAlignment="1"/>
    <xf numFmtId="0" fontId="12" fillId="10" borderId="5" xfId="0" applyNumberFormat="1" applyFont="1" applyFill="1" applyBorder="1" applyAlignment="1">
      <alignment horizontal="center" wrapText="1"/>
    </xf>
    <xf numFmtId="166" fontId="12" fillId="10" borderId="5" xfId="0" applyNumberFormat="1" applyFont="1" applyFill="1" applyBorder="1" applyAlignment="1">
      <alignment horizontal="right"/>
    </xf>
    <xf numFmtId="166" fontId="12" fillId="10" borderId="5" xfId="0" applyNumberFormat="1" applyFont="1" applyFill="1" applyBorder="1" applyAlignment="1"/>
    <xf numFmtId="49" fontId="8" fillId="9" borderId="5" xfId="0" applyNumberFormat="1" applyFont="1" applyFill="1" applyBorder="1" applyAlignment="1">
      <alignment horizontal="left" vertical="center" wrapText="1"/>
    </xf>
    <xf numFmtId="0" fontId="13" fillId="9" borderId="5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Border="1"/>
    <xf numFmtId="4" fontId="26" fillId="0" borderId="0" xfId="0" applyNumberFormat="1" applyFont="1"/>
    <xf numFmtId="0" fontId="41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left" wrapText="1"/>
    </xf>
    <xf numFmtId="0" fontId="46" fillId="0" borderId="0" xfId="0" applyFont="1" applyAlignment="1">
      <alignment horizontal="center" vertical="top" wrapText="1"/>
    </xf>
    <xf numFmtId="0" fontId="46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horizontal="left"/>
    </xf>
    <xf numFmtId="0" fontId="0" fillId="0" borderId="0" xfId="0" applyAlignment="1"/>
    <xf numFmtId="0" fontId="3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42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0" fillId="0" borderId="26" xfId="0" applyFont="1" applyBorder="1" applyAlignment="1">
      <alignment horizontal="left" vertical="top" wrapText="1"/>
    </xf>
    <xf numFmtId="0" fontId="40" fillId="0" borderId="19" xfId="0" applyFont="1" applyBorder="1" applyAlignment="1">
      <alignment horizontal="left" vertical="top" wrapText="1"/>
    </xf>
    <xf numFmtId="0" fontId="40" fillId="0" borderId="37" xfId="0" applyFont="1" applyBorder="1" applyAlignment="1">
      <alignment horizontal="left" vertical="top" wrapText="1"/>
    </xf>
    <xf numFmtId="0" fontId="40" fillId="0" borderId="13" xfId="0" applyFont="1" applyBorder="1" applyAlignment="1">
      <alignment horizontal="left" vertical="top" wrapText="1"/>
    </xf>
    <xf numFmtId="0" fontId="40" fillId="0" borderId="49" xfId="0" applyFont="1" applyBorder="1" applyAlignment="1">
      <alignment horizontal="left" vertical="top" wrapText="1"/>
    </xf>
    <xf numFmtId="0" fontId="40" fillId="0" borderId="57" xfId="0" applyFont="1" applyBorder="1" applyAlignment="1">
      <alignment horizontal="left" vertical="top" wrapText="1"/>
    </xf>
    <xf numFmtId="0" fontId="47" fillId="0" borderId="29" xfId="0" applyFont="1" applyBorder="1" applyAlignment="1">
      <alignment horizontal="left" vertical="top" wrapText="1"/>
    </xf>
    <xf numFmtId="0" fontId="47" fillId="0" borderId="30" xfId="0" applyFont="1" applyBorder="1" applyAlignment="1">
      <alignment horizontal="left" vertical="top" wrapText="1"/>
    </xf>
    <xf numFmtId="0" fontId="47" fillId="0" borderId="33" xfId="0" applyFont="1" applyBorder="1" applyAlignment="1">
      <alignment horizontal="left" vertical="top" wrapText="1"/>
    </xf>
    <xf numFmtId="0" fontId="41" fillId="0" borderId="14" xfId="0" applyFont="1" applyBorder="1" applyAlignment="1">
      <alignment horizontal="center" vertical="center" wrapText="1"/>
    </xf>
    <xf numFmtId="0" fontId="41" fillId="0" borderId="44" xfId="0" applyFont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24" fillId="0" borderId="0" xfId="0" applyFont="1" applyAlignment="1">
      <alignment horizontal="left" wrapText="1"/>
    </xf>
    <xf numFmtId="0" fontId="42" fillId="0" borderId="18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right" vertical="top" wrapText="1"/>
    </xf>
    <xf numFmtId="0" fontId="42" fillId="0" borderId="30" xfId="0" applyFont="1" applyBorder="1" applyAlignment="1">
      <alignment horizontal="right" vertical="top" wrapText="1"/>
    </xf>
    <xf numFmtId="0" fontId="42" fillId="0" borderId="31" xfId="0" applyFont="1" applyBorder="1" applyAlignment="1">
      <alignment horizontal="right" vertical="top" wrapText="1"/>
    </xf>
    <xf numFmtId="0" fontId="41" fillId="0" borderId="20" xfId="0" applyFont="1" applyBorder="1" applyAlignment="1">
      <alignment horizontal="left" vertical="top" wrapText="1"/>
    </xf>
    <xf numFmtId="0" fontId="41" fillId="0" borderId="22" xfId="0" applyFont="1" applyBorder="1" applyAlignment="1">
      <alignment horizontal="left" vertical="top" wrapText="1"/>
    </xf>
    <xf numFmtId="0" fontId="41" fillId="0" borderId="23" xfId="0" applyFont="1" applyBorder="1" applyAlignment="1">
      <alignment horizontal="left" vertical="top" wrapText="1"/>
    </xf>
    <xf numFmtId="0" fontId="41" fillId="0" borderId="29" xfId="0" applyFont="1" applyBorder="1" applyAlignment="1">
      <alignment horizontal="left" vertical="top" wrapText="1"/>
    </xf>
    <xf numFmtId="0" fontId="41" fillId="0" borderId="30" xfId="0" applyFont="1" applyBorder="1" applyAlignment="1">
      <alignment horizontal="left" vertical="top" wrapText="1"/>
    </xf>
    <xf numFmtId="0" fontId="41" fillId="0" borderId="33" xfId="0" applyFont="1" applyBorder="1" applyAlignment="1">
      <alignment horizontal="left" vertical="top" wrapText="1"/>
    </xf>
    <xf numFmtId="0" fontId="42" fillId="0" borderId="33" xfId="0" applyFont="1" applyBorder="1" applyAlignment="1">
      <alignment horizontal="right" vertical="top" wrapText="1"/>
    </xf>
    <xf numFmtId="0" fontId="42" fillId="0" borderId="21" xfId="0" applyFont="1" applyBorder="1" applyAlignment="1">
      <alignment horizontal="right" vertical="top" wrapText="1"/>
    </xf>
    <xf numFmtId="0" fontId="42" fillId="0" borderId="22" xfId="0" applyFont="1" applyBorder="1" applyAlignment="1">
      <alignment horizontal="right" vertical="top" wrapText="1"/>
    </xf>
    <xf numFmtId="0" fontId="42" fillId="0" borderId="23" xfId="0" applyFont="1" applyBorder="1" applyAlignment="1">
      <alignment horizontal="right" vertical="top" wrapText="1"/>
    </xf>
    <xf numFmtId="0" fontId="19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right" wrapText="1"/>
    </xf>
    <xf numFmtId="4" fontId="40" fillId="0" borderId="36" xfId="0" applyNumberFormat="1" applyFont="1" applyBorder="1" applyAlignment="1">
      <alignment horizontal="right" vertical="top" wrapText="1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0"/>
  <sheetViews>
    <sheetView workbookViewId="0">
      <selection activeCell="G17" sqref="G17"/>
    </sheetView>
  </sheetViews>
  <sheetFormatPr defaultRowHeight="15"/>
  <cols>
    <col min="1" max="1" width="3.140625" customWidth="1"/>
    <col min="2" max="2" width="2.28515625" customWidth="1"/>
    <col min="3" max="3" width="4" customWidth="1"/>
    <col min="4" max="4" width="26.42578125" customWidth="1"/>
    <col min="5" max="5" width="16.28515625" customWidth="1"/>
    <col min="6" max="6" width="18" customWidth="1"/>
    <col min="7" max="7" width="18.85546875" customWidth="1"/>
    <col min="8" max="8" width="13.85546875" bestFit="1" customWidth="1"/>
  </cols>
  <sheetData>
    <row r="1" spans="2:8">
      <c r="G1" s="579" t="s">
        <v>547</v>
      </c>
    </row>
    <row r="2" spans="2:8">
      <c r="G2" s="579"/>
    </row>
    <row r="3" spans="2:8">
      <c r="B3" t="s">
        <v>495</v>
      </c>
    </row>
    <row r="4" spans="2:8">
      <c r="B4" t="s">
        <v>709</v>
      </c>
    </row>
    <row r="5" spans="2:8">
      <c r="B5" s="725" t="s">
        <v>708</v>
      </c>
      <c r="C5" s="725"/>
      <c r="D5" s="725"/>
      <c r="E5" s="725"/>
      <c r="F5" s="725"/>
      <c r="G5" s="725"/>
    </row>
    <row r="6" spans="2:8" ht="25.5" customHeight="1">
      <c r="B6" s="397"/>
    </row>
    <row r="7" spans="2:8">
      <c r="B7" s="726" t="s">
        <v>710</v>
      </c>
      <c r="C7" s="727"/>
      <c r="D7" s="727"/>
      <c r="E7" s="727"/>
      <c r="F7" s="727"/>
      <c r="G7" s="727"/>
    </row>
    <row r="8" spans="2:8" ht="29.25" customHeight="1">
      <c r="B8" s="727"/>
      <c r="C8" s="727"/>
      <c r="D8" s="727"/>
      <c r="E8" s="727"/>
      <c r="F8" s="727"/>
      <c r="G8" s="727"/>
    </row>
    <row r="9" spans="2:8">
      <c r="B9" s="728" t="s">
        <v>468</v>
      </c>
      <c r="C9" s="728"/>
      <c r="D9" s="728"/>
      <c r="E9" s="728"/>
      <c r="F9" s="728"/>
      <c r="G9" s="728"/>
    </row>
    <row r="11" spans="2:8">
      <c r="B11" s="729" t="s">
        <v>413</v>
      </c>
      <c r="C11" s="729"/>
      <c r="D11" s="729"/>
      <c r="E11" s="729"/>
      <c r="F11" s="729"/>
      <c r="G11" s="729"/>
    </row>
    <row r="13" spans="2:8" ht="30.75" customHeight="1">
      <c r="B13" s="730" t="s">
        <v>711</v>
      </c>
      <c r="C13" s="730"/>
      <c r="D13" s="730"/>
      <c r="E13" s="730"/>
      <c r="F13" s="730"/>
      <c r="G13" s="730"/>
    </row>
    <row r="14" spans="2:8" ht="15.75" thickBot="1"/>
    <row r="15" spans="2:8" ht="26.25">
      <c r="B15" s="654"/>
      <c r="C15" s="589" t="s">
        <v>181</v>
      </c>
      <c r="D15" s="599" t="s">
        <v>182</v>
      </c>
      <c r="E15" s="591" t="s">
        <v>557</v>
      </c>
      <c r="F15" s="591" t="s">
        <v>685</v>
      </c>
      <c r="G15" s="592" t="s">
        <v>686</v>
      </c>
      <c r="H15" s="204"/>
    </row>
    <row r="16" spans="2:8">
      <c r="C16" s="593"/>
      <c r="D16" s="604" t="s">
        <v>183</v>
      </c>
      <c r="E16" s="9">
        <f>Prihodi!C7</f>
        <v>95350000</v>
      </c>
      <c r="F16" s="9">
        <v>-7600000</v>
      </c>
      <c r="G16" s="594">
        <f>Prihodi!E7</f>
        <v>86613000</v>
      </c>
      <c r="H16" s="204"/>
    </row>
    <row r="17" spans="2:8" ht="30">
      <c r="C17" s="593"/>
      <c r="D17" s="603" t="s">
        <v>184</v>
      </c>
      <c r="E17" s="9">
        <f>Prihodi!C38</f>
        <v>700000</v>
      </c>
      <c r="F17" s="9">
        <v>0</v>
      </c>
      <c r="G17" s="594">
        <v>700000</v>
      </c>
      <c r="H17" s="204"/>
    </row>
    <row r="18" spans="2:8">
      <c r="C18" s="593"/>
      <c r="D18" s="604" t="s">
        <v>185</v>
      </c>
      <c r="E18" s="9">
        <f>Rashodi!C7</f>
        <v>83825000</v>
      </c>
      <c r="F18" s="9">
        <f>Rashodi!D7</f>
        <v>5030000</v>
      </c>
      <c r="G18" s="594">
        <f>Rashodi!E7</f>
        <v>88855000</v>
      </c>
      <c r="H18" s="204"/>
    </row>
    <row r="19" spans="2:8" ht="30">
      <c r="C19" s="593"/>
      <c r="D19" s="603" t="s">
        <v>186</v>
      </c>
      <c r="E19" s="9">
        <f>Rashodi!C43</f>
        <v>25415000</v>
      </c>
      <c r="F19" s="9">
        <f>Rashodi!D43</f>
        <v>-2570000</v>
      </c>
      <c r="G19" s="594">
        <f>Rashodi!E43</f>
        <v>22845000</v>
      </c>
      <c r="H19" s="204"/>
    </row>
    <row r="20" spans="2:8" ht="15.75" thickBot="1">
      <c r="B20" s="398"/>
      <c r="C20" s="595"/>
      <c r="D20" s="600" t="s">
        <v>187</v>
      </c>
      <c r="E20" s="685">
        <v>-13190000</v>
      </c>
      <c r="F20" s="655">
        <f>F16</f>
        <v>-7600000</v>
      </c>
      <c r="G20" s="687">
        <v>-23687000</v>
      </c>
      <c r="H20" s="204"/>
    </row>
    <row r="21" spans="2:8">
      <c r="F21" s="399"/>
      <c r="G21" s="399"/>
    </row>
    <row r="22" spans="2:8" ht="15.75" thickBot="1">
      <c r="F22" s="399"/>
      <c r="G22" s="399"/>
    </row>
    <row r="23" spans="2:8" ht="25.5">
      <c r="B23" s="654"/>
      <c r="C23" s="589" t="s">
        <v>188</v>
      </c>
      <c r="D23" s="590" t="s">
        <v>189</v>
      </c>
      <c r="E23" s="591" t="s">
        <v>557</v>
      </c>
      <c r="F23" s="591" t="s">
        <v>685</v>
      </c>
      <c r="G23" s="592" t="s">
        <v>686</v>
      </c>
    </row>
    <row r="24" spans="2:8" ht="30">
      <c r="C24" s="593"/>
      <c r="D24" s="603" t="s">
        <v>190</v>
      </c>
      <c r="E24" s="9">
        <v>300000</v>
      </c>
      <c r="F24" s="9">
        <v>0</v>
      </c>
      <c r="G24" s="594">
        <v>300000</v>
      </c>
    </row>
    <row r="25" spans="2:8" ht="30">
      <c r="C25" s="593"/>
      <c r="D25" s="603" t="s">
        <v>191</v>
      </c>
      <c r="E25" s="9"/>
      <c r="F25" s="9"/>
      <c r="G25" s="594"/>
    </row>
    <row r="26" spans="2:8" ht="15.75" thickBot="1">
      <c r="B26" s="398"/>
      <c r="C26" s="595"/>
      <c r="D26" s="596" t="s">
        <v>192</v>
      </c>
      <c r="E26" s="597">
        <v>300000</v>
      </c>
      <c r="F26" s="597">
        <v>0</v>
      </c>
      <c r="G26" s="598">
        <v>300000</v>
      </c>
    </row>
    <row r="27" spans="2:8" ht="15.75" thickBot="1">
      <c r="B27" s="398"/>
      <c r="C27" s="398"/>
      <c r="D27" s="656"/>
      <c r="E27" s="657"/>
      <c r="F27" s="657"/>
      <c r="G27" s="657"/>
    </row>
    <row r="28" spans="2:8" ht="28.5" customHeight="1" thickBot="1">
      <c r="B28" s="398"/>
      <c r="C28" s="692" t="s">
        <v>541</v>
      </c>
      <c r="D28" s="691" t="s">
        <v>590</v>
      </c>
      <c r="E28" s="700">
        <v>24087000</v>
      </c>
      <c r="F28" s="700"/>
      <c r="G28" s="700"/>
    </row>
    <row r="29" spans="2:8" ht="15.75" thickBot="1">
      <c r="B29" s="398"/>
      <c r="C29" s="398"/>
      <c r="D29" s="656"/>
      <c r="E29" s="657"/>
      <c r="F29" s="657"/>
      <c r="G29" s="657"/>
    </row>
    <row r="30" spans="2:8" ht="27" thickBot="1">
      <c r="C30" s="686" t="s">
        <v>587</v>
      </c>
      <c r="D30" s="588" t="s">
        <v>586</v>
      </c>
      <c r="E30" s="601">
        <v>0</v>
      </c>
      <c r="F30" s="602"/>
      <c r="G30" s="602"/>
    </row>
    <row r="31" spans="2:8">
      <c r="D31" s="658"/>
      <c r="E31" s="659"/>
    </row>
    <row r="32" spans="2:8">
      <c r="D32" s="658"/>
      <c r="E32" s="660" t="s">
        <v>493</v>
      </c>
    </row>
    <row r="33" spans="3:7">
      <c r="D33" s="658"/>
      <c r="E33" s="660"/>
    </row>
    <row r="34" spans="3:7" ht="33" customHeight="1">
      <c r="C34" s="723" t="s">
        <v>712</v>
      </c>
      <c r="D34" s="724"/>
      <c r="E34" s="724"/>
      <c r="F34" s="724"/>
      <c r="G34" s="724"/>
    </row>
    <row r="35" spans="3:7">
      <c r="C35" s="679"/>
      <c r="D35" s="679"/>
      <c r="E35" s="679"/>
      <c r="F35" s="679"/>
      <c r="G35" s="679"/>
    </row>
    <row r="36" spans="3:7">
      <c r="C36" s="679"/>
      <c r="D36" s="679"/>
      <c r="E36" s="679"/>
      <c r="F36" s="679"/>
      <c r="G36" s="679"/>
    </row>
    <row r="37" spans="3:7">
      <c r="C37" s="653"/>
      <c r="D37" s="653"/>
      <c r="E37" s="679"/>
      <c r="F37" s="653"/>
      <c r="G37" s="653"/>
    </row>
    <row r="38" spans="3:7" ht="30.75" hidden="1" customHeight="1">
      <c r="D38" s="723"/>
      <c r="E38" s="724"/>
      <c r="F38" s="724"/>
      <c r="G38" s="724"/>
    </row>
    <row r="39" spans="3:7" ht="13.5" customHeight="1">
      <c r="D39" s="724"/>
      <c r="E39" s="724"/>
      <c r="F39" s="724"/>
      <c r="G39" s="724"/>
    </row>
    <row r="40" spans="3:7">
      <c r="D40" s="724"/>
      <c r="E40" s="724"/>
      <c r="F40" s="724"/>
      <c r="G40" s="724"/>
    </row>
  </sheetData>
  <mergeCells count="7">
    <mergeCell ref="C34:G34"/>
    <mergeCell ref="D38:G40"/>
    <mergeCell ref="B5:G5"/>
    <mergeCell ref="B7:G8"/>
    <mergeCell ref="B9:G9"/>
    <mergeCell ref="B11:G11"/>
    <mergeCell ref="B13:G13"/>
  </mergeCells>
  <pageMargins left="0.31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workbookViewId="0">
      <selection activeCell="F7" sqref="F7"/>
    </sheetView>
  </sheetViews>
  <sheetFormatPr defaultRowHeight="15"/>
  <cols>
    <col min="1" max="1" width="6.42578125" customWidth="1"/>
    <col min="2" max="2" width="27" customWidth="1"/>
    <col min="3" max="3" width="17.85546875" customWidth="1"/>
    <col min="4" max="4" width="18.140625" customWidth="1"/>
    <col min="5" max="5" width="17.85546875" customWidth="1"/>
    <col min="6" max="6" width="14.28515625" bestFit="1" customWidth="1"/>
  </cols>
  <sheetData>
    <row r="1" spans="1:6" ht="23.25">
      <c r="A1" s="731" t="s">
        <v>193</v>
      </c>
      <c r="B1" s="731"/>
    </row>
    <row r="2" spans="1:6" ht="15.75" thickBot="1"/>
    <row r="3" spans="1:6" ht="60.75" customHeight="1" thickBot="1">
      <c r="A3" s="494" t="s">
        <v>0</v>
      </c>
      <c r="B3" s="495" t="s">
        <v>1</v>
      </c>
      <c r="C3" s="496" t="s">
        <v>557</v>
      </c>
      <c r="D3" s="587" t="s">
        <v>685</v>
      </c>
      <c r="E3" s="496" t="s">
        <v>686</v>
      </c>
    </row>
    <row r="4" spans="1:6">
      <c r="A4" s="90"/>
      <c r="B4" s="91"/>
      <c r="C4" s="92"/>
      <c r="D4" s="90"/>
      <c r="E4" s="92"/>
    </row>
    <row r="5" spans="1:6" ht="36">
      <c r="A5" s="433"/>
      <c r="B5" s="434" t="s">
        <v>194</v>
      </c>
      <c r="C5" s="435">
        <f>C7+C38</f>
        <v>96050000</v>
      </c>
      <c r="D5" s="436">
        <f>D7+D38</f>
        <v>-8737000</v>
      </c>
      <c r="E5" s="435">
        <f>E7+E38</f>
        <v>87313000</v>
      </c>
      <c r="F5" s="204"/>
    </row>
    <row r="6" spans="1:6" ht="16.5">
      <c r="A6" s="1"/>
      <c r="B6" s="93"/>
      <c r="C6" s="94"/>
      <c r="D6" s="95"/>
      <c r="E6" s="94"/>
      <c r="F6" s="204"/>
    </row>
    <row r="7" spans="1:6" ht="16.5">
      <c r="A7" s="429">
        <v>6</v>
      </c>
      <c r="B7" s="430" t="s">
        <v>195</v>
      </c>
      <c r="C7" s="431">
        <f>C9+C14+C21+C26+C31+C35</f>
        <v>95350000</v>
      </c>
      <c r="D7" s="432">
        <f>D9+D14+D21+D26+D31+D35</f>
        <v>-8737000</v>
      </c>
      <c r="E7" s="431">
        <f>E9+E14+E21+E26+E31+E35</f>
        <v>86613000</v>
      </c>
      <c r="F7" s="204"/>
    </row>
    <row r="8" spans="1:6" ht="15.75">
      <c r="A8" s="2"/>
      <c r="B8" s="96"/>
      <c r="C8" s="97"/>
      <c r="D8" s="95"/>
      <c r="E8" s="97"/>
      <c r="F8" s="661"/>
    </row>
    <row r="9" spans="1:6" ht="15.75">
      <c r="A9" s="427">
        <v>61</v>
      </c>
      <c r="B9" s="428" t="s">
        <v>2</v>
      </c>
      <c r="C9" s="422">
        <f>C10+C11+C12</f>
        <v>51600000</v>
      </c>
      <c r="D9" s="423">
        <f>D10+D11+D12</f>
        <v>-17000000</v>
      </c>
      <c r="E9" s="422">
        <f>C9+D9</f>
        <v>34600000</v>
      </c>
      <c r="F9" s="204"/>
    </row>
    <row r="10" spans="1:6">
      <c r="A10" s="184">
        <v>611</v>
      </c>
      <c r="B10" s="189" t="s">
        <v>3</v>
      </c>
      <c r="C10" s="190">
        <v>49000000</v>
      </c>
      <c r="D10" s="191">
        <v>-17000000</v>
      </c>
      <c r="E10" s="190">
        <f>C10+D10</f>
        <v>32000000</v>
      </c>
      <c r="F10" s="204"/>
    </row>
    <row r="11" spans="1:6">
      <c r="A11" s="184">
        <v>613</v>
      </c>
      <c r="B11" s="185" t="s">
        <v>4</v>
      </c>
      <c r="C11" s="190">
        <v>2500000</v>
      </c>
      <c r="D11" s="191">
        <v>0</v>
      </c>
      <c r="E11" s="190">
        <f>C11+D11</f>
        <v>2500000</v>
      </c>
    </row>
    <row r="12" spans="1:6">
      <c r="A12" s="184">
        <v>614</v>
      </c>
      <c r="B12" s="185" t="s">
        <v>5</v>
      </c>
      <c r="C12" s="190">
        <v>100000</v>
      </c>
      <c r="D12" s="191">
        <v>0</v>
      </c>
      <c r="E12" s="190">
        <f>C12+D12</f>
        <v>100000</v>
      </c>
    </row>
    <row r="13" spans="1:6" ht="15.75">
      <c r="A13" s="2"/>
      <c r="B13" s="96"/>
      <c r="C13" s="97"/>
      <c r="D13" s="95"/>
      <c r="E13" s="97"/>
    </row>
    <row r="14" spans="1:6" ht="15.75">
      <c r="A14" s="424">
        <v>63</v>
      </c>
      <c r="B14" s="425" t="s">
        <v>6</v>
      </c>
      <c r="C14" s="426">
        <f>C15+C16+C17+C18+C19</f>
        <v>29700000</v>
      </c>
      <c r="D14" s="423">
        <f>D15+D16+D17+D18+D19</f>
        <v>7000000</v>
      </c>
      <c r="E14" s="426">
        <f t="shared" ref="E14:E19" si="0">C14+D14</f>
        <v>36700000</v>
      </c>
      <c r="F14" s="204"/>
    </row>
    <row r="15" spans="1:6" ht="26.25">
      <c r="A15" s="184">
        <v>633</v>
      </c>
      <c r="B15" s="185" t="s">
        <v>309</v>
      </c>
      <c r="C15" s="190">
        <v>7000000</v>
      </c>
      <c r="D15" s="191">
        <v>19000000</v>
      </c>
      <c r="E15" s="190">
        <f t="shared" si="0"/>
        <v>26000000</v>
      </c>
      <c r="F15" s="204"/>
    </row>
    <row r="16" spans="1:6" ht="27" customHeight="1">
      <c r="A16" s="192">
        <v>634</v>
      </c>
      <c r="B16" s="193" t="s">
        <v>379</v>
      </c>
      <c r="C16" s="194">
        <v>5000000</v>
      </c>
      <c r="D16" s="195">
        <v>-2000000</v>
      </c>
      <c r="E16" s="194">
        <f t="shared" si="0"/>
        <v>3000000</v>
      </c>
      <c r="F16" s="204"/>
    </row>
    <row r="17" spans="1:6" ht="27" customHeight="1">
      <c r="A17" s="192">
        <v>635</v>
      </c>
      <c r="B17" s="193" t="s">
        <v>375</v>
      </c>
      <c r="C17" s="194">
        <v>2400000</v>
      </c>
      <c r="D17" s="195">
        <v>0</v>
      </c>
      <c r="E17" s="194">
        <f t="shared" si="0"/>
        <v>2400000</v>
      </c>
      <c r="F17" s="204"/>
    </row>
    <row r="18" spans="1:6" ht="42.75" customHeight="1">
      <c r="A18" s="192">
        <v>636</v>
      </c>
      <c r="B18" s="193" t="s">
        <v>352</v>
      </c>
      <c r="C18" s="194">
        <v>300000</v>
      </c>
      <c r="D18" s="195">
        <v>0</v>
      </c>
      <c r="E18" s="194">
        <f t="shared" si="0"/>
        <v>300000</v>
      </c>
    </row>
    <row r="19" spans="1:6" ht="26.25">
      <c r="A19" s="192">
        <v>638</v>
      </c>
      <c r="B19" s="193" t="s">
        <v>353</v>
      </c>
      <c r="C19" s="194">
        <v>15000000</v>
      </c>
      <c r="D19" s="195">
        <v>-10000000</v>
      </c>
      <c r="E19" s="194">
        <f t="shared" si="0"/>
        <v>5000000</v>
      </c>
      <c r="F19" s="204"/>
    </row>
    <row r="20" spans="1:6" ht="15.75">
      <c r="A20" s="2"/>
      <c r="B20" s="96"/>
      <c r="C20" s="97"/>
      <c r="D20" s="95"/>
      <c r="E20" s="97"/>
    </row>
    <row r="21" spans="1:6" ht="15.75">
      <c r="A21" s="420">
        <v>64</v>
      </c>
      <c r="B21" s="421" t="s">
        <v>7</v>
      </c>
      <c r="C21" s="422">
        <f>C22+C23+C24</f>
        <v>1150000</v>
      </c>
      <c r="D21" s="423">
        <f>D22+D23+D24</f>
        <v>253000</v>
      </c>
      <c r="E21" s="422">
        <f>C21+D21</f>
        <v>1403000</v>
      </c>
    </row>
    <row r="22" spans="1:6" ht="29.25" customHeight="1">
      <c r="A22" s="196">
        <v>641</v>
      </c>
      <c r="B22" s="193" t="s">
        <v>8</v>
      </c>
      <c r="C22" s="197">
        <v>10000</v>
      </c>
      <c r="D22" s="191">
        <v>63000</v>
      </c>
      <c r="E22" s="197">
        <f>C22+D22</f>
        <v>73000</v>
      </c>
    </row>
    <row r="23" spans="1:6" ht="29.25" customHeight="1">
      <c r="A23" s="184">
        <v>642</v>
      </c>
      <c r="B23" s="185" t="s">
        <v>9</v>
      </c>
      <c r="C23" s="190">
        <v>1135000</v>
      </c>
      <c r="D23" s="191">
        <v>190000</v>
      </c>
      <c r="E23" s="190">
        <f>C23+D23</f>
        <v>1325000</v>
      </c>
    </row>
    <row r="24" spans="1:6" ht="26.25">
      <c r="A24" s="184">
        <v>643</v>
      </c>
      <c r="B24" s="185" t="s">
        <v>10</v>
      </c>
      <c r="C24" s="190">
        <v>5000</v>
      </c>
      <c r="D24" s="191">
        <v>0</v>
      </c>
      <c r="E24" s="190">
        <f>C24+D24</f>
        <v>5000</v>
      </c>
    </row>
    <row r="25" spans="1:6" ht="15.75">
      <c r="A25" s="2"/>
      <c r="B25" s="96"/>
      <c r="C25" s="97"/>
      <c r="D25" s="95"/>
      <c r="E25" s="97"/>
    </row>
    <row r="26" spans="1:6" ht="93.75" customHeight="1">
      <c r="A26" s="415">
        <v>65</v>
      </c>
      <c r="B26" s="416" t="s">
        <v>310</v>
      </c>
      <c r="C26" s="417">
        <f>C27+C28+C29</f>
        <v>9600000</v>
      </c>
      <c r="D26" s="418">
        <f>D27+D28+D29</f>
        <v>-1000000</v>
      </c>
      <c r="E26" s="417">
        <f>C26+D26</f>
        <v>8600000</v>
      </c>
      <c r="F26" s="204"/>
    </row>
    <row r="27" spans="1:6" ht="26.25">
      <c r="A27" s="184">
        <v>651</v>
      </c>
      <c r="B27" s="185" t="s">
        <v>11</v>
      </c>
      <c r="C27" s="190">
        <v>200000</v>
      </c>
      <c r="D27" s="191">
        <v>0</v>
      </c>
      <c r="E27" s="190">
        <f>C27+D27</f>
        <v>200000</v>
      </c>
      <c r="F27" s="204"/>
    </row>
    <row r="28" spans="1:6" ht="28.5" customHeight="1">
      <c r="A28" s="184">
        <v>652</v>
      </c>
      <c r="B28" s="185" t="s">
        <v>12</v>
      </c>
      <c r="C28" s="190">
        <v>2400000</v>
      </c>
      <c r="D28" s="191">
        <v>0</v>
      </c>
      <c r="E28" s="190">
        <f>C28+D28</f>
        <v>2400000</v>
      </c>
    </row>
    <row r="29" spans="1:6" ht="28.5" customHeight="1">
      <c r="A29" s="184">
        <v>653</v>
      </c>
      <c r="B29" s="185" t="s">
        <v>196</v>
      </c>
      <c r="C29" s="186">
        <v>7000000</v>
      </c>
      <c r="D29" s="187">
        <v>-1000000</v>
      </c>
      <c r="E29" s="186">
        <f>C29+D29</f>
        <v>6000000</v>
      </c>
      <c r="F29" s="204"/>
    </row>
    <row r="30" spans="1:6" s="188" customFormat="1" ht="16.5" customHeight="1">
      <c r="A30" s="184"/>
      <c r="B30" s="185"/>
      <c r="C30" s="186"/>
      <c r="D30" s="187"/>
      <c r="E30" s="186"/>
    </row>
    <row r="31" spans="1:6" ht="30.75" customHeight="1">
      <c r="A31" s="415">
        <v>66</v>
      </c>
      <c r="B31" s="416" t="s">
        <v>467</v>
      </c>
      <c r="C31" s="417">
        <f>C32+C33</f>
        <v>300000</v>
      </c>
      <c r="D31" s="419">
        <f>D32+D33</f>
        <v>150000</v>
      </c>
      <c r="E31" s="417">
        <f>C31+D31</f>
        <v>450000</v>
      </c>
      <c r="F31" s="204"/>
    </row>
    <row r="32" spans="1:6" ht="28.5" customHeight="1">
      <c r="A32" s="184">
        <v>661</v>
      </c>
      <c r="B32" s="185" t="s">
        <v>311</v>
      </c>
      <c r="C32" s="186">
        <v>270000</v>
      </c>
      <c r="D32" s="187">
        <v>150000</v>
      </c>
      <c r="E32" s="186">
        <f>C32+D32</f>
        <v>420000</v>
      </c>
    </row>
    <row r="33" spans="1:6" ht="28.5" customHeight="1">
      <c r="A33" s="184">
        <v>663</v>
      </c>
      <c r="B33" s="185" t="s">
        <v>607</v>
      </c>
      <c r="C33" s="186">
        <v>30000</v>
      </c>
      <c r="D33" s="187">
        <v>0</v>
      </c>
      <c r="E33" s="186">
        <f>C33+D33</f>
        <v>30000</v>
      </c>
    </row>
    <row r="34" spans="1:6">
      <c r="A34" s="99"/>
      <c r="B34" s="100"/>
      <c r="C34" s="101"/>
      <c r="D34" s="102"/>
      <c r="E34" s="101"/>
    </row>
    <row r="35" spans="1:6" ht="47.25">
      <c r="A35" s="415">
        <v>68</v>
      </c>
      <c r="B35" s="416" t="s">
        <v>14</v>
      </c>
      <c r="C35" s="417">
        <v>3000000</v>
      </c>
      <c r="D35" s="418">
        <v>1860000</v>
      </c>
      <c r="E35" s="417">
        <f>C35+D35</f>
        <v>4860000</v>
      </c>
      <c r="F35" s="204"/>
    </row>
    <row r="36" spans="1:6">
      <c r="A36" s="184">
        <v>683</v>
      </c>
      <c r="B36" s="185" t="s">
        <v>13</v>
      </c>
      <c r="C36" s="190">
        <v>3000000</v>
      </c>
      <c r="D36" s="191">
        <v>1860000</v>
      </c>
      <c r="E36" s="190">
        <f>C36+D36</f>
        <v>4860000</v>
      </c>
    </row>
    <row r="37" spans="1:6">
      <c r="A37" s="2"/>
      <c r="B37" s="96"/>
      <c r="C37" s="97"/>
      <c r="D37" s="98"/>
      <c r="E37" s="97"/>
    </row>
    <row r="38" spans="1:6" ht="58.5" customHeight="1">
      <c r="A38" s="440">
        <v>7</v>
      </c>
      <c r="B38" s="441" t="s">
        <v>197</v>
      </c>
      <c r="C38" s="374">
        <f>C40+C43</f>
        <v>700000</v>
      </c>
      <c r="D38" s="375">
        <f>D40+D43</f>
        <v>0</v>
      </c>
      <c r="E38" s="374">
        <f>C38+D38</f>
        <v>700000</v>
      </c>
      <c r="F38" s="204"/>
    </row>
    <row r="39" spans="1:6" ht="16.5">
      <c r="A39" s="4"/>
      <c r="B39" s="5"/>
      <c r="C39" s="103"/>
      <c r="D39" s="95"/>
      <c r="E39" s="103"/>
    </row>
    <row r="40" spans="1:6" ht="47.25">
      <c r="A40" s="437">
        <v>71</v>
      </c>
      <c r="B40" s="438" t="s">
        <v>15</v>
      </c>
      <c r="C40" s="439">
        <v>400000</v>
      </c>
      <c r="D40" s="418">
        <v>0</v>
      </c>
      <c r="E40" s="439">
        <f>C40+D40</f>
        <v>400000</v>
      </c>
    </row>
    <row r="41" spans="1:6" ht="44.25" customHeight="1">
      <c r="A41" s="184">
        <v>711</v>
      </c>
      <c r="B41" s="185" t="s">
        <v>16</v>
      </c>
      <c r="C41" s="186">
        <v>400000</v>
      </c>
      <c r="D41" s="187">
        <v>0</v>
      </c>
      <c r="E41" s="186">
        <f>C41+D41</f>
        <v>400000</v>
      </c>
    </row>
    <row r="42" spans="1:6" ht="15.75">
      <c r="A42" s="2"/>
      <c r="B42" s="96"/>
      <c r="C42" s="97"/>
      <c r="D42" s="95"/>
      <c r="E42" s="97"/>
    </row>
    <row r="43" spans="1:6" ht="31.5">
      <c r="A43" s="437">
        <v>72</v>
      </c>
      <c r="B43" s="438" t="s">
        <v>312</v>
      </c>
      <c r="C43" s="439">
        <v>300000</v>
      </c>
      <c r="D43" s="418">
        <v>0</v>
      </c>
      <c r="E43" s="439">
        <f>C43+D43</f>
        <v>300000</v>
      </c>
    </row>
    <row r="44" spans="1:6" ht="26.25">
      <c r="A44" s="198">
        <v>721</v>
      </c>
      <c r="B44" s="185" t="s">
        <v>17</v>
      </c>
      <c r="C44" s="186">
        <v>300000</v>
      </c>
      <c r="D44" s="187">
        <v>0</v>
      </c>
      <c r="E44" s="186">
        <f>C44+D44</f>
        <v>300000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3"/>
  <sheetViews>
    <sheetView topLeftCell="A25" workbookViewId="0">
      <selection activeCell="E53" sqref="E53"/>
    </sheetView>
  </sheetViews>
  <sheetFormatPr defaultRowHeight="15"/>
  <cols>
    <col min="1" max="1" width="7" customWidth="1"/>
    <col min="2" max="2" width="29.140625" customWidth="1"/>
    <col min="3" max="5" width="17.42578125" customWidth="1"/>
    <col min="6" max="6" width="13.85546875" bestFit="1" customWidth="1"/>
  </cols>
  <sheetData>
    <row r="1" spans="1:6" ht="23.25">
      <c r="A1" s="732" t="s">
        <v>198</v>
      </c>
      <c r="B1" s="732"/>
      <c r="C1" s="733"/>
      <c r="D1" s="733"/>
      <c r="E1" s="733"/>
    </row>
    <row r="2" spans="1:6" ht="7.5" customHeight="1" thickBot="1"/>
    <row r="3" spans="1:6" ht="72.75" customHeight="1" thickBot="1">
      <c r="A3" s="488" t="s">
        <v>0</v>
      </c>
      <c r="B3" s="489" t="s">
        <v>199</v>
      </c>
      <c r="C3" s="490" t="s">
        <v>556</v>
      </c>
      <c r="D3" s="586" t="s">
        <v>685</v>
      </c>
      <c r="E3" s="490" t="s">
        <v>686</v>
      </c>
    </row>
    <row r="4" spans="1:6">
      <c r="A4" s="104"/>
      <c r="B4" s="105"/>
      <c r="C4" s="104"/>
      <c r="D4" s="24"/>
      <c r="E4" s="104"/>
    </row>
    <row r="5" spans="1:6" ht="36">
      <c r="A5" s="491"/>
      <c r="B5" s="492" t="s">
        <v>200</v>
      </c>
      <c r="C5" s="493">
        <f>C7+C43</f>
        <v>109240000</v>
      </c>
      <c r="D5" s="493">
        <f>D7+D43</f>
        <v>2460000</v>
      </c>
      <c r="E5" s="493">
        <f>E7+E43</f>
        <v>111700000</v>
      </c>
      <c r="F5" s="204"/>
    </row>
    <row r="6" spans="1:6" ht="18">
      <c r="A6" s="107"/>
      <c r="B6" s="108"/>
      <c r="C6" s="109"/>
      <c r="D6" s="37"/>
      <c r="E6" s="109"/>
      <c r="F6" s="204"/>
    </row>
    <row r="7" spans="1:6" ht="16.5">
      <c r="A7" s="460">
        <v>3</v>
      </c>
      <c r="B7" s="461" t="s">
        <v>201</v>
      </c>
      <c r="C7" s="462">
        <f>C9+C14+C21+C24+C28+C33+C36</f>
        <v>83825000</v>
      </c>
      <c r="D7" s="463">
        <f>D9+D14+D21+D24+D28+D33+D36</f>
        <v>5030000</v>
      </c>
      <c r="E7" s="462">
        <f>E9+E14+E21+E24+E28+E33+E36</f>
        <v>88855000</v>
      </c>
      <c r="F7" s="204"/>
    </row>
    <row r="8" spans="1:6" ht="16.5">
      <c r="A8" s="110"/>
      <c r="B8" s="111"/>
      <c r="C8" s="112"/>
      <c r="D8" s="113"/>
      <c r="E8" s="112"/>
    </row>
    <row r="9" spans="1:6" ht="15.75">
      <c r="A9" s="464">
        <v>31</v>
      </c>
      <c r="B9" s="465" t="s">
        <v>28</v>
      </c>
      <c r="C9" s="466">
        <f>C10+C11+C12</f>
        <v>19556000</v>
      </c>
      <c r="D9" s="467">
        <f>D10+D11+D12</f>
        <v>2069000</v>
      </c>
      <c r="E9" s="466">
        <f>C9+D9</f>
        <v>21625000</v>
      </c>
    </row>
    <row r="10" spans="1:6">
      <c r="A10" s="216">
        <v>311</v>
      </c>
      <c r="B10" s="261" t="s">
        <v>30</v>
      </c>
      <c r="C10" s="80">
        <v>15955000</v>
      </c>
      <c r="D10" s="65">
        <v>1355000</v>
      </c>
      <c r="E10" s="80">
        <f>C10+D10</f>
        <v>17310000</v>
      </c>
    </row>
    <row r="11" spans="1:6">
      <c r="A11" s="216">
        <v>312</v>
      </c>
      <c r="B11" s="261" t="s">
        <v>32</v>
      </c>
      <c r="C11" s="80">
        <v>909000</v>
      </c>
      <c r="D11" s="65">
        <v>360000</v>
      </c>
      <c r="E11" s="80">
        <f>C11+D11</f>
        <v>1269000</v>
      </c>
    </row>
    <row r="12" spans="1:6">
      <c r="A12" s="216">
        <v>313</v>
      </c>
      <c r="B12" s="261" t="s">
        <v>70</v>
      </c>
      <c r="C12" s="80">
        <v>2692000</v>
      </c>
      <c r="D12" s="65">
        <v>354000</v>
      </c>
      <c r="E12" s="80">
        <f>C12+D12</f>
        <v>3046000</v>
      </c>
    </row>
    <row r="13" spans="1:6">
      <c r="A13" s="29"/>
      <c r="B13" s="114"/>
      <c r="C13" s="26"/>
      <c r="D13" s="37"/>
      <c r="E13" s="26"/>
    </row>
    <row r="14" spans="1:6" ht="15.75">
      <c r="A14" s="464">
        <v>32</v>
      </c>
      <c r="B14" s="468" t="s">
        <v>35</v>
      </c>
      <c r="C14" s="466">
        <f>C15+C16+C17+C18+C19</f>
        <v>25297000</v>
      </c>
      <c r="D14" s="467">
        <f>D15+D16+D17+D18+D19</f>
        <v>1399000</v>
      </c>
      <c r="E14" s="466">
        <f t="shared" ref="E14:E19" si="0">C14+D14</f>
        <v>26696000</v>
      </c>
    </row>
    <row r="15" spans="1:6">
      <c r="A15" s="216">
        <v>321</v>
      </c>
      <c r="B15" s="261" t="s">
        <v>37</v>
      </c>
      <c r="C15" s="80">
        <v>1237000</v>
      </c>
      <c r="D15" s="65">
        <v>-184000</v>
      </c>
      <c r="E15" s="80">
        <f t="shared" si="0"/>
        <v>1053000</v>
      </c>
      <c r="F15" s="204"/>
    </row>
    <row r="16" spans="1:6">
      <c r="A16" s="216">
        <v>322</v>
      </c>
      <c r="B16" s="261" t="s">
        <v>39</v>
      </c>
      <c r="C16" s="80">
        <v>5085000</v>
      </c>
      <c r="D16" s="65">
        <v>-40000</v>
      </c>
      <c r="E16" s="80">
        <f t="shared" si="0"/>
        <v>5045000</v>
      </c>
    </row>
    <row r="17" spans="1:6">
      <c r="A17" s="216">
        <v>323</v>
      </c>
      <c r="B17" s="261" t="s">
        <v>41</v>
      </c>
      <c r="C17" s="80">
        <v>16145000</v>
      </c>
      <c r="D17" s="65">
        <v>1273000</v>
      </c>
      <c r="E17" s="80">
        <f t="shared" si="0"/>
        <v>17418000</v>
      </c>
      <c r="F17" s="204"/>
    </row>
    <row r="18" spans="1:6" ht="26.25">
      <c r="A18" s="216">
        <v>324</v>
      </c>
      <c r="B18" s="262" t="s">
        <v>62</v>
      </c>
      <c r="C18" s="80">
        <v>10000</v>
      </c>
      <c r="D18" s="65">
        <v>-10000</v>
      </c>
      <c r="E18" s="80">
        <f t="shared" si="0"/>
        <v>0</v>
      </c>
    </row>
    <row r="19" spans="1:6">
      <c r="A19" s="216">
        <v>329</v>
      </c>
      <c r="B19" s="262" t="s">
        <v>202</v>
      </c>
      <c r="C19" s="80">
        <v>2820000</v>
      </c>
      <c r="D19" s="65">
        <v>360000</v>
      </c>
      <c r="E19" s="80">
        <f t="shared" si="0"/>
        <v>3180000</v>
      </c>
      <c r="F19" s="204"/>
    </row>
    <row r="20" spans="1:6">
      <c r="A20" s="29"/>
      <c r="B20" s="115"/>
      <c r="C20" s="26"/>
      <c r="D20" s="37"/>
      <c r="E20" s="26"/>
    </row>
    <row r="21" spans="1:6" ht="15.75">
      <c r="A21" s="464">
        <v>34</v>
      </c>
      <c r="B21" s="468" t="s">
        <v>45</v>
      </c>
      <c r="C21" s="466">
        <v>203000</v>
      </c>
      <c r="D21" s="467">
        <v>5000</v>
      </c>
      <c r="E21" s="466">
        <f>C21+D21</f>
        <v>208000</v>
      </c>
      <c r="F21" s="204"/>
    </row>
    <row r="22" spans="1:6">
      <c r="A22" s="216">
        <v>343</v>
      </c>
      <c r="B22" s="262" t="s">
        <v>47</v>
      </c>
      <c r="C22" s="80">
        <v>203000</v>
      </c>
      <c r="D22" s="65">
        <v>5000</v>
      </c>
      <c r="E22" s="80">
        <f>C22+D22</f>
        <v>208000</v>
      </c>
    </row>
    <row r="23" spans="1:6">
      <c r="A23" s="116"/>
      <c r="B23" s="117"/>
      <c r="C23" s="33"/>
      <c r="D23" s="37"/>
      <c r="E23" s="33"/>
    </row>
    <row r="24" spans="1:6" ht="15.75">
      <c r="A24" s="464">
        <v>35</v>
      </c>
      <c r="B24" s="469" t="s">
        <v>49</v>
      </c>
      <c r="C24" s="466">
        <f>C25+C26</f>
        <v>1140000</v>
      </c>
      <c r="D24" s="467">
        <f>D25+D26</f>
        <v>0</v>
      </c>
      <c r="E24" s="466">
        <f>C24+D24</f>
        <v>1140000</v>
      </c>
    </row>
    <row r="25" spans="1:6" ht="30.75" customHeight="1">
      <c r="A25" s="63">
        <v>351</v>
      </c>
      <c r="B25" s="263" t="s">
        <v>203</v>
      </c>
      <c r="C25" s="80">
        <v>120000</v>
      </c>
      <c r="D25" s="65">
        <v>0</v>
      </c>
      <c r="E25" s="80">
        <f>C25+D25</f>
        <v>120000</v>
      </c>
    </row>
    <row r="26" spans="1:6" ht="51.75">
      <c r="A26" s="63">
        <v>352</v>
      </c>
      <c r="B26" s="263" t="s">
        <v>204</v>
      </c>
      <c r="C26" s="80">
        <v>1020000</v>
      </c>
      <c r="D26" s="65">
        <v>0</v>
      </c>
      <c r="E26" s="80">
        <f>C26+D26</f>
        <v>1020000</v>
      </c>
    </row>
    <row r="27" spans="1:6">
      <c r="A27" s="39"/>
      <c r="B27" s="118"/>
      <c r="C27" s="33"/>
      <c r="D27" s="37"/>
      <c r="E27" s="33"/>
    </row>
    <row r="28" spans="1:6" ht="47.25">
      <c r="A28" s="470">
        <v>36</v>
      </c>
      <c r="B28" s="471" t="s">
        <v>205</v>
      </c>
      <c r="C28" s="466">
        <f>C29+C30+C31</f>
        <v>2679000</v>
      </c>
      <c r="D28" s="472">
        <f>D29+D30+D31</f>
        <v>-59000</v>
      </c>
      <c r="E28" s="466">
        <f>C28+D28</f>
        <v>2620000</v>
      </c>
    </row>
    <row r="29" spans="1:6" ht="26.25">
      <c r="A29" s="577">
        <v>363</v>
      </c>
      <c r="B29" s="578" t="s">
        <v>450</v>
      </c>
      <c r="C29" s="483">
        <v>2370000</v>
      </c>
      <c r="D29" s="585">
        <v>-120000</v>
      </c>
      <c r="E29" s="483">
        <f>C29+D29</f>
        <v>2250000</v>
      </c>
    </row>
    <row r="30" spans="1:6" ht="30" customHeight="1">
      <c r="A30" s="63">
        <v>366</v>
      </c>
      <c r="B30" s="263" t="s">
        <v>206</v>
      </c>
      <c r="C30" s="80">
        <v>199000</v>
      </c>
      <c r="D30" s="585">
        <v>-42000</v>
      </c>
      <c r="E30" s="80">
        <f>C30+D30</f>
        <v>157000</v>
      </c>
    </row>
    <row r="31" spans="1:6" ht="30" customHeight="1">
      <c r="A31" s="63">
        <v>368</v>
      </c>
      <c r="B31" s="263" t="s">
        <v>353</v>
      </c>
      <c r="C31" s="80">
        <v>110000</v>
      </c>
      <c r="D31" s="585">
        <v>103000</v>
      </c>
      <c r="E31" s="80">
        <f>C31+D31</f>
        <v>213000</v>
      </c>
    </row>
    <row r="32" spans="1:6" ht="17.25" customHeight="1">
      <c r="A32" s="30"/>
      <c r="B32" s="119"/>
      <c r="C32" s="32"/>
      <c r="D32" s="84"/>
      <c r="E32" s="32"/>
    </row>
    <row r="33" spans="1:5" ht="28.5" customHeight="1">
      <c r="A33" s="464">
        <v>37</v>
      </c>
      <c r="B33" s="469" t="s">
        <v>207</v>
      </c>
      <c r="C33" s="466">
        <v>12050000</v>
      </c>
      <c r="D33" s="467">
        <v>-450000</v>
      </c>
      <c r="E33" s="466">
        <f>C33+D33</f>
        <v>11600000</v>
      </c>
    </row>
    <row r="34" spans="1:5" ht="26.25">
      <c r="A34" s="63">
        <v>372</v>
      </c>
      <c r="B34" s="263" t="s">
        <v>207</v>
      </c>
      <c r="C34" s="80">
        <v>12050000</v>
      </c>
      <c r="D34" s="65">
        <v>-450000</v>
      </c>
      <c r="E34" s="80">
        <f>C34+D34</f>
        <v>11600000</v>
      </c>
    </row>
    <row r="35" spans="1:5">
      <c r="A35" s="39"/>
      <c r="B35" s="118"/>
      <c r="C35" s="33"/>
      <c r="D35" s="37"/>
      <c r="E35" s="33"/>
    </row>
    <row r="36" spans="1:5" ht="15.75">
      <c r="A36" s="464">
        <v>38</v>
      </c>
      <c r="B36" s="469" t="s">
        <v>50</v>
      </c>
      <c r="C36" s="466">
        <f>C37+C38+C39+C40+C41</f>
        <v>22900000</v>
      </c>
      <c r="D36" s="467">
        <f>D37+D38+D39+D40+D41</f>
        <v>2066000</v>
      </c>
      <c r="E36" s="466">
        <f t="shared" ref="E36:E41" si="1">C36+D36</f>
        <v>24966000</v>
      </c>
    </row>
    <row r="37" spans="1:5">
      <c r="A37" s="63">
        <v>381</v>
      </c>
      <c r="B37" s="263" t="s">
        <v>51</v>
      </c>
      <c r="C37" s="80">
        <v>13730000</v>
      </c>
      <c r="D37" s="65">
        <v>1616000</v>
      </c>
      <c r="E37" s="80">
        <f t="shared" si="1"/>
        <v>15346000</v>
      </c>
    </row>
    <row r="38" spans="1:5">
      <c r="A38" s="63">
        <v>382</v>
      </c>
      <c r="B38" s="263" t="s">
        <v>52</v>
      </c>
      <c r="C38" s="80">
        <v>4130000</v>
      </c>
      <c r="D38" s="65">
        <v>520000</v>
      </c>
      <c r="E38" s="80">
        <f t="shared" si="1"/>
        <v>4650000</v>
      </c>
    </row>
    <row r="39" spans="1:5">
      <c r="A39" s="63">
        <v>383</v>
      </c>
      <c r="B39" s="263" t="s">
        <v>689</v>
      </c>
      <c r="C39" s="80">
        <v>0</v>
      </c>
      <c r="D39" s="65">
        <v>780000</v>
      </c>
      <c r="E39" s="80">
        <f t="shared" si="1"/>
        <v>780000</v>
      </c>
    </row>
    <row r="40" spans="1:5">
      <c r="A40" s="63">
        <v>385</v>
      </c>
      <c r="B40" s="263" t="s">
        <v>208</v>
      </c>
      <c r="C40" s="80">
        <v>300000</v>
      </c>
      <c r="D40" s="65">
        <v>50000</v>
      </c>
      <c r="E40" s="80">
        <f t="shared" si="1"/>
        <v>350000</v>
      </c>
    </row>
    <row r="41" spans="1:5">
      <c r="A41" s="63">
        <v>386</v>
      </c>
      <c r="B41" s="263" t="s">
        <v>209</v>
      </c>
      <c r="C41" s="80">
        <v>4740000</v>
      </c>
      <c r="D41" s="65">
        <v>-900000</v>
      </c>
      <c r="E41" s="80">
        <f t="shared" si="1"/>
        <v>3840000</v>
      </c>
    </row>
    <row r="42" spans="1:5">
      <c r="A42" s="29"/>
      <c r="B42" s="115"/>
      <c r="C42" s="9"/>
      <c r="D42" s="37"/>
      <c r="E42" s="9"/>
    </row>
    <row r="43" spans="1:5" ht="49.5">
      <c r="A43" s="460">
        <v>4</v>
      </c>
      <c r="B43" s="473" t="s">
        <v>210</v>
      </c>
      <c r="C43" s="462">
        <f>C44+C48</f>
        <v>25415000</v>
      </c>
      <c r="D43" s="463">
        <f>D44+D48</f>
        <v>-2570000</v>
      </c>
      <c r="E43" s="462">
        <f>C43+D43</f>
        <v>22845000</v>
      </c>
    </row>
    <row r="44" spans="1:5" ht="30">
      <c r="A44" s="474">
        <v>41</v>
      </c>
      <c r="B44" s="475" t="s">
        <v>211</v>
      </c>
      <c r="C44" s="476">
        <f>C45+C46</f>
        <v>600000</v>
      </c>
      <c r="D44" s="477">
        <f>D45+D46</f>
        <v>4300000</v>
      </c>
      <c r="E44" s="476">
        <f>C44+D44</f>
        <v>4900000</v>
      </c>
    </row>
    <row r="45" spans="1:5">
      <c r="A45" s="63">
        <v>411</v>
      </c>
      <c r="B45" s="263" t="s">
        <v>212</v>
      </c>
      <c r="C45" s="80">
        <v>600000</v>
      </c>
      <c r="D45" s="65">
        <v>800000</v>
      </c>
      <c r="E45" s="80">
        <f>C45+D45</f>
        <v>1400000</v>
      </c>
    </row>
    <row r="46" spans="1:5">
      <c r="A46" s="63">
        <v>412</v>
      </c>
      <c r="B46" s="263" t="s">
        <v>723</v>
      </c>
      <c r="C46" s="80">
        <v>0</v>
      </c>
      <c r="D46" s="65">
        <v>3500000</v>
      </c>
      <c r="E46" s="80">
        <f>C46+D46</f>
        <v>3500000</v>
      </c>
    </row>
    <row r="47" spans="1:5">
      <c r="A47" s="39"/>
      <c r="B47" s="118"/>
      <c r="C47" s="33"/>
      <c r="D47" s="37"/>
      <c r="E47" s="33"/>
    </row>
    <row r="48" spans="1:5" ht="45">
      <c r="A48" s="474">
        <v>42</v>
      </c>
      <c r="B48" s="475" t="s">
        <v>89</v>
      </c>
      <c r="C48" s="476">
        <f>C49+C50+C51+C52+C53</f>
        <v>24815000</v>
      </c>
      <c r="D48" s="477">
        <f>D49+D50+D51+D52+D53</f>
        <v>-6870000</v>
      </c>
      <c r="E48" s="476">
        <f t="shared" ref="E48:E53" si="2">C48+D48</f>
        <v>17945000</v>
      </c>
    </row>
    <row r="49" spans="1:5">
      <c r="A49" s="63">
        <v>421</v>
      </c>
      <c r="B49" s="263" t="s">
        <v>81</v>
      </c>
      <c r="C49" s="80">
        <v>20750000</v>
      </c>
      <c r="D49" s="65">
        <v>-5080000</v>
      </c>
      <c r="E49" s="80">
        <f t="shared" si="2"/>
        <v>15670000</v>
      </c>
    </row>
    <row r="50" spans="1:5">
      <c r="A50" s="63">
        <v>422</v>
      </c>
      <c r="B50" s="264" t="s">
        <v>56</v>
      </c>
      <c r="C50" s="80">
        <v>2835000</v>
      </c>
      <c r="D50" s="65">
        <v>-1500000</v>
      </c>
      <c r="E50" s="80">
        <f t="shared" si="2"/>
        <v>1335000</v>
      </c>
    </row>
    <row r="51" spans="1:5">
      <c r="A51" s="63">
        <v>423</v>
      </c>
      <c r="B51" s="264" t="s">
        <v>737</v>
      </c>
      <c r="C51" s="80">
        <v>0</v>
      </c>
      <c r="D51" s="65">
        <v>120000</v>
      </c>
      <c r="E51" s="80">
        <f t="shared" si="2"/>
        <v>120000</v>
      </c>
    </row>
    <row r="52" spans="1:5">
      <c r="A52" s="63">
        <v>424</v>
      </c>
      <c r="B52" s="263" t="s">
        <v>213</v>
      </c>
      <c r="C52" s="65">
        <v>80000</v>
      </c>
      <c r="D52" s="65">
        <v>0</v>
      </c>
      <c r="E52" s="65">
        <f t="shared" si="2"/>
        <v>80000</v>
      </c>
    </row>
    <row r="53" spans="1:5" ht="26.25">
      <c r="A53" s="63">
        <v>426</v>
      </c>
      <c r="B53" s="263" t="s">
        <v>178</v>
      </c>
      <c r="C53" s="80">
        <v>1150000</v>
      </c>
      <c r="D53" s="65">
        <v>-410000</v>
      </c>
      <c r="E53" s="80">
        <f t="shared" si="2"/>
        <v>740000</v>
      </c>
    </row>
  </sheetData>
  <mergeCells count="1">
    <mergeCell ref="A1:E1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workbookViewId="0">
      <selection activeCell="E10" sqref="E10"/>
    </sheetView>
  </sheetViews>
  <sheetFormatPr defaultRowHeight="15"/>
  <cols>
    <col min="2" max="2" width="31.7109375" customWidth="1"/>
    <col min="3" max="3" width="15.140625" customWidth="1"/>
    <col min="4" max="4" width="15" customWidth="1"/>
    <col min="5" max="5" width="15.140625" customWidth="1"/>
  </cols>
  <sheetData>
    <row r="1" spans="1:5" ht="23.25">
      <c r="A1" s="734" t="s">
        <v>214</v>
      </c>
      <c r="B1" s="734"/>
    </row>
    <row r="2" spans="1:5" ht="15.75" thickBot="1"/>
    <row r="3" spans="1:5" ht="67.5" customHeight="1" thickBot="1">
      <c r="A3" s="497" t="s">
        <v>0</v>
      </c>
      <c r="B3" s="498" t="s">
        <v>215</v>
      </c>
      <c r="C3" s="499" t="s">
        <v>573</v>
      </c>
      <c r="D3" s="499" t="s">
        <v>685</v>
      </c>
      <c r="E3" s="499" t="s">
        <v>687</v>
      </c>
    </row>
    <row r="4" spans="1:5">
      <c r="A4" s="120"/>
      <c r="B4" s="121"/>
      <c r="C4" s="121"/>
      <c r="D4" s="23"/>
      <c r="E4" s="121"/>
    </row>
    <row r="5" spans="1:5" ht="45.75" customHeight="1">
      <c r="A5" s="448">
        <v>8</v>
      </c>
      <c r="B5" s="449" t="s">
        <v>216</v>
      </c>
      <c r="C5" s="450">
        <f>C7</f>
        <v>300000</v>
      </c>
      <c r="D5" s="451">
        <f>D7</f>
        <v>0</v>
      </c>
      <c r="E5" s="450">
        <f>C5+D5</f>
        <v>300000</v>
      </c>
    </row>
    <row r="6" spans="1:5" ht="16.5">
      <c r="A6" s="122"/>
      <c r="B6" s="123"/>
      <c r="C6" s="124"/>
      <c r="D6" s="26"/>
      <c r="E6" s="124"/>
    </row>
    <row r="7" spans="1:5" ht="31.5">
      <c r="A7" s="358">
        <v>81</v>
      </c>
      <c r="B7" s="359" t="s">
        <v>18</v>
      </c>
      <c r="C7" s="360">
        <f>C8+C9</f>
        <v>300000</v>
      </c>
      <c r="D7" s="361">
        <f>D8+D9</f>
        <v>0</v>
      </c>
      <c r="E7" s="360">
        <f>C7+D7</f>
        <v>300000</v>
      </c>
    </row>
    <row r="8" spans="1:5" s="188" customFormat="1" ht="39">
      <c r="A8" s="340">
        <v>812</v>
      </c>
      <c r="B8" s="18" t="s">
        <v>338</v>
      </c>
      <c r="C8" s="336">
        <v>100000</v>
      </c>
      <c r="D8" s="236">
        <v>0</v>
      </c>
      <c r="E8" s="336">
        <f>C8+D8</f>
        <v>100000</v>
      </c>
    </row>
    <row r="9" spans="1:5" ht="26.25">
      <c r="A9" s="340">
        <v>816</v>
      </c>
      <c r="B9" s="18" t="s">
        <v>217</v>
      </c>
      <c r="C9" s="336">
        <v>200000</v>
      </c>
      <c r="D9" s="236">
        <v>0</v>
      </c>
      <c r="E9" s="336">
        <f>C9+D9</f>
        <v>200000</v>
      </c>
    </row>
    <row r="10" spans="1:5">
      <c r="A10" s="478"/>
      <c r="B10" s="478"/>
      <c r="C10" s="478"/>
      <c r="D10" s="478"/>
      <c r="E10" s="478"/>
    </row>
    <row r="11" spans="1:5">
      <c r="A11" s="382"/>
      <c r="B11" s="382"/>
      <c r="C11" s="382"/>
      <c r="D11" s="382"/>
      <c r="E11" s="382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459"/>
  <sheetViews>
    <sheetView workbookViewId="0">
      <selection activeCell="I12" sqref="I12"/>
    </sheetView>
  </sheetViews>
  <sheetFormatPr defaultRowHeight="15"/>
  <cols>
    <col min="1" max="1" width="13.28515625" customWidth="1"/>
    <col min="2" max="2" width="9.42578125" customWidth="1"/>
    <col min="3" max="3" width="23.42578125" customWidth="1"/>
    <col min="4" max="4" width="16.85546875" customWidth="1"/>
    <col min="5" max="5" width="18.28515625" customWidth="1"/>
    <col min="6" max="6" width="17.85546875" customWidth="1"/>
    <col min="7" max="8" width="13.85546875" bestFit="1" customWidth="1"/>
    <col min="9" max="9" width="12.7109375" bestFit="1" customWidth="1"/>
    <col min="12" max="12" width="10" customWidth="1"/>
  </cols>
  <sheetData>
    <row r="2" spans="1:9">
      <c r="A2" s="735" t="s">
        <v>469</v>
      </c>
      <c r="B2" s="735"/>
      <c r="C2" s="735"/>
      <c r="D2" s="735"/>
      <c r="E2" s="735"/>
      <c r="F2" s="735"/>
    </row>
    <row r="3" spans="1:9">
      <c r="A3" s="125"/>
      <c r="B3" s="125"/>
      <c r="C3" s="125"/>
      <c r="D3" s="125"/>
      <c r="E3" s="125"/>
      <c r="F3" s="125"/>
    </row>
    <row r="4" spans="1:9">
      <c r="A4" s="735" t="s">
        <v>218</v>
      </c>
      <c r="B4" s="735"/>
      <c r="C4" s="735"/>
      <c r="D4" s="735"/>
      <c r="E4" s="735"/>
      <c r="F4" s="735"/>
    </row>
    <row r="5" spans="1:9">
      <c r="A5" s="737"/>
      <c r="B5" s="738"/>
      <c r="C5" s="738"/>
      <c r="D5" s="738"/>
      <c r="E5" s="738"/>
      <c r="F5" s="738"/>
    </row>
    <row r="6" spans="1:9" ht="18" customHeight="1">
      <c r="A6" s="736" t="s">
        <v>809</v>
      </c>
      <c r="B6" s="736"/>
      <c r="C6" s="736"/>
      <c r="D6" s="736"/>
      <c r="E6" s="736"/>
      <c r="F6" s="736"/>
    </row>
    <row r="7" spans="1:9" ht="22.5" customHeight="1">
      <c r="A7" s="736"/>
      <c r="B7" s="736"/>
      <c r="C7" s="736"/>
      <c r="D7" s="736"/>
      <c r="E7" s="736"/>
      <c r="F7" s="736"/>
    </row>
    <row r="8" spans="1:9" ht="15.75" thickBot="1"/>
    <row r="9" spans="1:9" ht="61.5" customHeight="1" thickBot="1">
      <c r="A9" s="488" t="s">
        <v>19</v>
      </c>
      <c r="B9" s="488" t="s">
        <v>0</v>
      </c>
      <c r="C9" s="499" t="s">
        <v>20</v>
      </c>
      <c r="D9" s="500" t="s">
        <v>556</v>
      </c>
      <c r="E9" s="500" t="s">
        <v>685</v>
      </c>
      <c r="F9" s="500" t="s">
        <v>686</v>
      </c>
      <c r="G9" s="204"/>
      <c r="H9" s="204"/>
    </row>
    <row r="10" spans="1:9">
      <c r="A10" s="23"/>
      <c r="B10" s="6"/>
      <c r="C10" s="126"/>
      <c r="D10" s="127"/>
      <c r="E10" s="128"/>
      <c r="F10" s="127"/>
    </row>
    <row r="11" spans="1:9" ht="39" customHeight="1">
      <c r="A11" s="218"/>
      <c r="B11" s="219"/>
      <c r="C11" s="220" t="s">
        <v>21</v>
      </c>
      <c r="D11" s="217">
        <f>D12+D60</f>
        <v>61858000</v>
      </c>
      <c r="E11" s="217">
        <f>E12+E60</f>
        <v>8545000</v>
      </c>
      <c r="F11" s="217">
        <f>D11+E11</f>
        <v>70403000</v>
      </c>
      <c r="G11" s="721"/>
      <c r="H11" s="204"/>
      <c r="I11" s="204"/>
    </row>
    <row r="12" spans="1:9" ht="36.75" customHeight="1">
      <c r="A12" s="209" t="s">
        <v>22</v>
      </c>
      <c r="B12" s="501">
        <v>1005</v>
      </c>
      <c r="C12" s="209" t="s">
        <v>23</v>
      </c>
      <c r="D12" s="502">
        <f>D14</f>
        <v>12225000</v>
      </c>
      <c r="E12" s="502">
        <f>E14</f>
        <v>660000</v>
      </c>
      <c r="F12" s="502">
        <f>D12+E12</f>
        <v>12885000</v>
      </c>
      <c r="G12" s="204"/>
    </row>
    <row r="13" spans="1:9" ht="18">
      <c r="A13" s="38"/>
      <c r="B13" s="129"/>
      <c r="C13" s="130"/>
      <c r="D13" s="106"/>
      <c r="E13" s="106"/>
      <c r="F13" s="106"/>
      <c r="G13" s="204"/>
    </row>
    <row r="14" spans="1:9" ht="39" customHeight="1">
      <c r="A14" s="547" t="s">
        <v>24</v>
      </c>
      <c r="B14" s="548">
        <v>1001</v>
      </c>
      <c r="C14" s="549" t="s">
        <v>25</v>
      </c>
      <c r="D14" s="550">
        <f>D16+D32+D37+D45+D50+D55</f>
        <v>12225000</v>
      </c>
      <c r="E14" s="556">
        <f>E16+E32+E37+E45+E50+E55</f>
        <v>660000</v>
      </c>
      <c r="F14" s="550">
        <f>D14+E14</f>
        <v>12885000</v>
      </c>
      <c r="G14" s="204"/>
    </row>
    <row r="15" spans="1:9" ht="15.75">
      <c r="A15" s="34"/>
      <c r="B15" s="50"/>
      <c r="C15" s="34"/>
      <c r="D15" s="26"/>
      <c r="E15" s="131"/>
      <c r="F15" s="26"/>
    </row>
    <row r="16" spans="1:9" ht="26.25">
      <c r="A16" s="503" t="s">
        <v>26</v>
      </c>
      <c r="B16" s="504" t="s">
        <v>219</v>
      </c>
      <c r="C16" s="505" t="s">
        <v>27</v>
      </c>
      <c r="D16" s="574">
        <f>D18+D23+D29</f>
        <v>11310000</v>
      </c>
      <c r="E16" s="506">
        <f>E18+E23+E29</f>
        <v>450000</v>
      </c>
      <c r="F16" s="574">
        <f>D16+E16</f>
        <v>11760000</v>
      </c>
      <c r="G16" s="204"/>
    </row>
    <row r="17" spans="1:6" ht="15.75">
      <c r="A17" s="34"/>
      <c r="B17" s="50"/>
      <c r="C17" s="34"/>
      <c r="D17" s="37"/>
      <c r="E17" s="131"/>
      <c r="F17" s="37"/>
    </row>
    <row r="18" spans="1:6" ht="21" customHeight="1">
      <c r="A18" s="12"/>
      <c r="B18" s="221">
        <v>31</v>
      </c>
      <c r="C18" s="7" t="s">
        <v>28</v>
      </c>
      <c r="D18" s="10">
        <f>D19+D20+D21</f>
        <v>6880000</v>
      </c>
      <c r="E18" s="10">
        <f>E19+E20+E21</f>
        <v>250000</v>
      </c>
      <c r="F18" s="10">
        <f>F19+F20+F21</f>
        <v>7130000</v>
      </c>
    </row>
    <row r="19" spans="1:6">
      <c r="A19" s="222" t="s">
        <v>29</v>
      </c>
      <c r="B19" s="223">
        <v>311</v>
      </c>
      <c r="C19" s="224" t="s">
        <v>30</v>
      </c>
      <c r="D19" s="70">
        <v>5650000</v>
      </c>
      <c r="E19" s="213">
        <v>0</v>
      </c>
      <c r="F19" s="70">
        <f>D19+E19</f>
        <v>5650000</v>
      </c>
    </row>
    <row r="20" spans="1:6" ht="26.25">
      <c r="A20" s="222" t="s">
        <v>31</v>
      </c>
      <c r="B20" s="223">
        <v>312</v>
      </c>
      <c r="C20" s="12" t="s">
        <v>32</v>
      </c>
      <c r="D20" s="70">
        <v>300000</v>
      </c>
      <c r="E20" s="213">
        <v>250000</v>
      </c>
      <c r="F20" s="70">
        <f>D20+E20</f>
        <v>550000</v>
      </c>
    </row>
    <row r="21" spans="1:6">
      <c r="A21" s="222" t="s">
        <v>33</v>
      </c>
      <c r="B21" s="223">
        <v>313</v>
      </c>
      <c r="C21" s="12" t="s">
        <v>34</v>
      </c>
      <c r="D21" s="70">
        <v>930000</v>
      </c>
      <c r="E21" s="213">
        <v>0</v>
      </c>
      <c r="F21" s="70">
        <f>D21+E21</f>
        <v>930000</v>
      </c>
    </row>
    <row r="22" spans="1:6" ht="15.75">
      <c r="A22" s="132"/>
      <c r="B22" s="50"/>
      <c r="C22" s="34"/>
      <c r="D22" s="26"/>
      <c r="E22" s="131"/>
      <c r="F22" s="26"/>
    </row>
    <row r="23" spans="1:6">
      <c r="A23" s="225"/>
      <c r="B23" s="221">
        <v>32</v>
      </c>
      <c r="C23" s="7" t="s">
        <v>35</v>
      </c>
      <c r="D23" s="10">
        <f>D24+D25+D26+D27</f>
        <v>4300000</v>
      </c>
      <c r="E23" s="10">
        <f>E24+E25+E26+E27</f>
        <v>200000</v>
      </c>
      <c r="F23" s="10">
        <f>F24+F25+F26+F27</f>
        <v>4500000</v>
      </c>
    </row>
    <row r="24" spans="1:6" ht="26.25">
      <c r="A24" s="222" t="s">
        <v>36</v>
      </c>
      <c r="B24" s="223">
        <v>321</v>
      </c>
      <c r="C24" s="12" t="s">
        <v>37</v>
      </c>
      <c r="D24" s="70">
        <v>400000</v>
      </c>
      <c r="E24" s="213">
        <v>-300000</v>
      </c>
      <c r="F24" s="70">
        <f>D24+E24</f>
        <v>100000</v>
      </c>
    </row>
    <row r="25" spans="1:6" ht="26.25">
      <c r="A25" s="222" t="s">
        <v>38</v>
      </c>
      <c r="B25" s="223">
        <v>322</v>
      </c>
      <c r="C25" s="12" t="s">
        <v>39</v>
      </c>
      <c r="D25" s="70">
        <v>900000</v>
      </c>
      <c r="E25" s="213">
        <v>0</v>
      </c>
      <c r="F25" s="70">
        <f>D25+E25</f>
        <v>900000</v>
      </c>
    </row>
    <row r="26" spans="1:6">
      <c r="A26" s="222" t="s">
        <v>40</v>
      </c>
      <c r="B26" s="223">
        <v>323</v>
      </c>
      <c r="C26" s="12" t="s">
        <v>41</v>
      </c>
      <c r="D26" s="70">
        <v>2000000</v>
      </c>
      <c r="E26" s="213">
        <v>500000</v>
      </c>
      <c r="F26" s="70">
        <f>D26+E26</f>
        <v>2500000</v>
      </c>
    </row>
    <row r="27" spans="1:6" ht="26.25">
      <c r="A27" s="222" t="s">
        <v>42</v>
      </c>
      <c r="B27" s="223">
        <v>329</v>
      </c>
      <c r="C27" s="12" t="s">
        <v>43</v>
      </c>
      <c r="D27" s="88">
        <v>1000000</v>
      </c>
      <c r="E27" s="213">
        <v>0</v>
      </c>
      <c r="F27" s="88">
        <f>D27+E27</f>
        <v>1000000</v>
      </c>
    </row>
    <row r="28" spans="1:6">
      <c r="A28" s="226"/>
      <c r="B28" s="223"/>
      <c r="C28" s="12"/>
      <c r="D28" s="70"/>
      <c r="E28" s="213"/>
      <c r="F28" s="70"/>
    </row>
    <row r="29" spans="1:6">
      <c r="A29" s="222"/>
      <c r="B29" s="221">
        <v>34</v>
      </c>
      <c r="C29" s="7" t="s">
        <v>45</v>
      </c>
      <c r="D29" s="10">
        <v>130000</v>
      </c>
      <c r="E29" s="10">
        <v>0</v>
      </c>
      <c r="F29" s="10">
        <f>D29+E29</f>
        <v>130000</v>
      </c>
    </row>
    <row r="30" spans="1:6" ht="29.25" customHeight="1">
      <c r="A30" s="222" t="s">
        <v>46</v>
      </c>
      <c r="B30" s="223">
        <v>343</v>
      </c>
      <c r="C30" s="12" t="s">
        <v>47</v>
      </c>
      <c r="D30" s="70">
        <v>130000</v>
      </c>
      <c r="E30" s="213">
        <v>0</v>
      </c>
      <c r="F30" s="70">
        <f>D30+E30</f>
        <v>130000</v>
      </c>
    </row>
    <row r="31" spans="1:6" ht="15.75">
      <c r="A31" s="134"/>
      <c r="B31" s="50"/>
      <c r="C31" s="34"/>
      <c r="D31" s="26"/>
      <c r="E31" s="131"/>
      <c r="F31" s="26"/>
    </row>
    <row r="32" spans="1:6" ht="18.75" customHeight="1">
      <c r="A32" s="503" t="s">
        <v>26</v>
      </c>
      <c r="B32" s="504" t="s">
        <v>220</v>
      </c>
      <c r="C32" s="505" t="s">
        <v>48</v>
      </c>
      <c r="D32" s="506">
        <f>D34</f>
        <v>300000</v>
      </c>
      <c r="E32" s="506">
        <v>50000</v>
      </c>
      <c r="F32" s="506">
        <f>D32+E32</f>
        <v>350000</v>
      </c>
    </row>
    <row r="33" spans="1:6" ht="15.75">
      <c r="A33" s="134"/>
      <c r="B33" s="50"/>
      <c r="C33" s="34"/>
      <c r="D33" s="26"/>
      <c r="E33" s="131"/>
      <c r="F33" s="26"/>
    </row>
    <row r="34" spans="1:6" ht="27" customHeight="1">
      <c r="A34" s="225"/>
      <c r="B34" s="221">
        <v>38</v>
      </c>
      <c r="C34" s="7" t="s">
        <v>50</v>
      </c>
      <c r="D34" s="10">
        <v>300000</v>
      </c>
      <c r="E34" s="10">
        <v>50000</v>
      </c>
      <c r="F34" s="10">
        <f>D34+E34</f>
        <v>350000</v>
      </c>
    </row>
    <row r="35" spans="1:6">
      <c r="A35" s="222" t="s">
        <v>221</v>
      </c>
      <c r="B35" s="223">
        <v>385</v>
      </c>
      <c r="C35" s="12" t="s">
        <v>222</v>
      </c>
      <c r="D35" s="88">
        <v>300000</v>
      </c>
      <c r="E35" s="213">
        <v>50000</v>
      </c>
      <c r="F35" s="88">
        <f>D35+E35</f>
        <v>350000</v>
      </c>
    </row>
    <row r="36" spans="1:6" ht="15.75">
      <c r="A36" s="133"/>
      <c r="B36" s="50"/>
      <c r="C36" s="34"/>
      <c r="D36" s="26"/>
      <c r="E36" s="131"/>
      <c r="F36" s="26"/>
    </row>
    <row r="37" spans="1:6" ht="26.25" customHeight="1">
      <c r="A37" s="507" t="s">
        <v>26</v>
      </c>
      <c r="B37" s="504" t="s">
        <v>224</v>
      </c>
      <c r="C37" s="505" t="s">
        <v>59</v>
      </c>
      <c r="D37" s="506">
        <f>D39+D42</f>
        <v>65000</v>
      </c>
      <c r="E37" s="506">
        <f>E39+E42</f>
        <v>0</v>
      </c>
      <c r="F37" s="506">
        <f>D37+E37</f>
        <v>65000</v>
      </c>
    </row>
    <row r="38" spans="1:6">
      <c r="A38" s="132"/>
      <c r="B38" s="50"/>
      <c r="C38" s="34"/>
      <c r="D38" s="26"/>
      <c r="E38" s="33"/>
      <c r="F38" s="26"/>
    </row>
    <row r="39" spans="1:6">
      <c r="A39" s="168"/>
      <c r="B39" s="221">
        <v>34</v>
      </c>
      <c r="C39" s="7" t="s">
        <v>60</v>
      </c>
      <c r="D39" s="10">
        <f>D40</f>
        <v>50000</v>
      </c>
      <c r="E39" s="10">
        <v>0</v>
      </c>
      <c r="F39" s="10">
        <f>D39+E39</f>
        <v>50000</v>
      </c>
    </row>
    <row r="40" spans="1:6" ht="26.25">
      <c r="A40" s="222" t="s">
        <v>55</v>
      </c>
      <c r="B40" s="223">
        <v>343</v>
      </c>
      <c r="C40" s="12" t="s">
        <v>61</v>
      </c>
      <c r="D40" s="70">
        <v>50000</v>
      </c>
      <c r="E40" s="213">
        <v>0</v>
      </c>
      <c r="F40" s="70">
        <f>D40+E40</f>
        <v>50000</v>
      </c>
    </row>
    <row r="41" spans="1:6">
      <c r="A41" s="222"/>
      <c r="B41" s="223"/>
      <c r="C41" s="12"/>
      <c r="D41" s="70"/>
      <c r="E41" s="213"/>
      <c r="F41" s="70"/>
    </row>
    <row r="42" spans="1:6">
      <c r="A42" s="222"/>
      <c r="B42" s="227">
        <v>32</v>
      </c>
      <c r="C42" s="172" t="s">
        <v>35</v>
      </c>
      <c r="D42" s="73">
        <f>D43</f>
        <v>15000</v>
      </c>
      <c r="E42" s="10">
        <v>0</v>
      </c>
      <c r="F42" s="73">
        <f>D42+E42</f>
        <v>15000</v>
      </c>
    </row>
    <row r="43" spans="1:6" ht="26.25">
      <c r="A43" s="222" t="s">
        <v>57</v>
      </c>
      <c r="B43" s="223">
        <v>329</v>
      </c>
      <c r="C43" s="12" t="s">
        <v>44</v>
      </c>
      <c r="D43" s="70">
        <v>15000</v>
      </c>
      <c r="E43" s="213">
        <v>0</v>
      </c>
      <c r="F43" s="70">
        <f>D43+E43</f>
        <v>15000</v>
      </c>
    </row>
    <row r="44" spans="1:6" ht="15.75">
      <c r="A44" s="135"/>
      <c r="B44" s="136"/>
      <c r="C44" s="34"/>
      <c r="D44" s="26"/>
      <c r="E44" s="131"/>
      <c r="F44" s="26"/>
    </row>
    <row r="45" spans="1:6" ht="30" customHeight="1">
      <c r="A45" s="412" t="s">
        <v>26</v>
      </c>
      <c r="B45" s="532" t="s">
        <v>225</v>
      </c>
      <c r="C45" s="458" t="s">
        <v>608</v>
      </c>
      <c r="D45" s="386">
        <v>430000</v>
      </c>
      <c r="E45" s="459">
        <v>0</v>
      </c>
      <c r="F45" s="386">
        <f>D45+E45</f>
        <v>430000</v>
      </c>
    </row>
    <row r="46" spans="1:6" ht="15.75" customHeight="1">
      <c r="A46" s="42"/>
      <c r="B46" s="53"/>
      <c r="C46" s="40"/>
      <c r="D46" s="70"/>
      <c r="E46" s="33"/>
      <c r="F46" s="70"/>
    </row>
    <row r="47" spans="1:6" ht="15.75" customHeight="1">
      <c r="A47" s="82"/>
      <c r="B47" s="8">
        <v>32</v>
      </c>
      <c r="C47" s="7" t="s">
        <v>35</v>
      </c>
      <c r="D47" s="73">
        <v>430000</v>
      </c>
      <c r="E47" s="10">
        <v>0</v>
      </c>
      <c r="F47" s="73">
        <f>D47+E47</f>
        <v>430000</v>
      </c>
    </row>
    <row r="48" spans="1:6" ht="30" customHeight="1">
      <c r="A48" s="42">
        <v>12</v>
      </c>
      <c r="B48" s="53">
        <v>329</v>
      </c>
      <c r="C48" s="40" t="s">
        <v>44</v>
      </c>
      <c r="D48" s="70">
        <v>430000</v>
      </c>
      <c r="E48" s="33">
        <v>0</v>
      </c>
      <c r="F48" s="70">
        <f>D48+E48</f>
        <v>430000</v>
      </c>
    </row>
    <row r="49" spans="1:7" ht="16.5" customHeight="1">
      <c r="A49" s="42"/>
      <c r="B49" s="53"/>
      <c r="C49" s="40"/>
      <c r="D49" s="70"/>
      <c r="E49" s="33"/>
      <c r="F49" s="70"/>
    </row>
    <row r="50" spans="1:7" ht="18.75" customHeight="1">
      <c r="A50" s="412" t="s">
        <v>26</v>
      </c>
      <c r="B50" s="532" t="s">
        <v>614</v>
      </c>
      <c r="C50" s="458" t="s">
        <v>615</v>
      </c>
      <c r="D50" s="386">
        <v>20000</v>
      </c>
      <c r="E50" s="459">
        <v>0</v>
      </c>
      <c r="F50" s="386">
        <f>D50+E50</f>
        <v>20000</v>
      </c>
    </row>
    <row r="51" spans="1:7" ht="16.5" customHeight="1">
      <c r="A51" s="42"/>
      <c r="B51" s="53"/>
      <c r="C51" s="40"/>
      <c r="D51" s="70"/>
      <c r="E51" s="33"/>
      <c r="F51" s="70"/>
    </row>
    <row r="52" spans="1:7" ht="19.5" customHeight="1">
      <c r="A52" s="82"/>
      <c r="B52" s="8">
        <v>32</v>
      </c>
      <c r="C52" s="7" t="s">
        <v>35</v>
      </c>
      <c r="D52" s="73">
        <v>20000</v>
      </c>
      <c r="E52" s="10">
        <v>0</v>
      </c>
      <c r="F52" s="73">
        <f>D52+E52</f>
        <v>20000</v>
      </c>
    </row>
    <row r="53" spans="1:7" ht="27.75" customHeight="1">
      <c r="A53" s="42">
        <v>13</v>
      </c>
      <c r="B53" s="53">
        <v>329</v>
      </c>
      <c r="C53" s="40" t="s">
        <v>44</v>
      </c>
      <c r="D53" s="70">
        <v>20000</v>
      </c>
      <c r="E53" s="33">
        <v>0</v>
      </c>
      <c r="F53" s="70">
        <f>D53+E53</f>
        <v>20000</v>
      </c>
    </row>
    <row r="54" spans="1:7" ht="12.75" customHeight="1">
      <c r="A54" s="42"/>
      <c r="B54" s="53"/>
      <c r="C54" s="40"/>
      <c r="D54" s="70"/>
      <c r="E54" s="33"/>
      <c r="F54" s="70"/>
    </row>
    <row r="55" spans="1:7" ht="25.5" customHeight="1">
      <c r="A55" s="507" t="s">
        <v>53</v>
      </c>
      <c r="B55" s="504" t="s">
        <v>223</v>
      </c>
      <c r="C55" s="505" t="s">
        <v>242</v>
      </c>
      <c r="D55" s="506">
        <f>D57</f>
        <v>100000</v>
      </c>
      <c r="E55" s="506">
        <f>E57</f>
        <v>160000</v>
      </c>
      <c r="F55" s="506">
        <f>D55+E55</f>
        <v>260000</v>
      </c>
    </row>
    <row r="56" spans="1:7" ht="14.25" customHeight="1">
      <c r="A56" s="133"/>
      <c r="B56" s="50"/>
      <c r="C56" s="34"/>
      <c r="D56" s="26"/>
      <c r="E56" s="131"/>
      <c r="F56" s="26"/>
    </row>
    <row r="57" spans="1:7" ht="40.5" customHeight="1">
      <c r="A57" s="225"/>
      <c r="B57" s="221">
        <v>42</v>
      </c>
      <c r="C57" s="7" t="s">
        <v>54</v>
      </c>
      <c r="D57" s="11">
        <f>D58+D59</f>
        <v>100000</v>
      </c>
      <c r="E57" s="10">
        <f>E58+E59</f>
        <v>160000</v>
      </c>
      <c r="F57" s="11">
        <f>D57+E57</f>
        <v>260000</v>
      </c>
    </row>
    <row r="58" spans="1:7" ht="17.25" customHeight="1">
      <c r="A58" s="222" t="s">
        <v>504</v>
      </c>
      <c r="B58" s="223">
        <v>422</v>
      </c>
      <c r="C58" s="12" t="s">
        <v>56</v>
      </c>
      <c r="D58" s="70">
        <v>60000</v>
      </c>
      <c r="E58" s="213">
        <v>60000</v>
      </c>
      <c r="F58" s="70">
        <f>D58+E58</f>
        <v>120000</v>
      </c>
    </row>
    <row r="59" spans="1:7" ht="54" customHeight="1">
      <c r="A59" s="222" t="s">
        <v>579</v>
      </c>
      <c r="B59" s="223">
        <v>426</v>
      </c>
      <c r="C59" s="12" t="s">
        <v>58</v>
      </c>
      <c r="D59" s="88">
        <v>40000</v>
      </c>
      <c r="E59" s="17">
        <v>100000</v>
      </c>
      <c r="F59" s="88">
        <f>D59+E59</f>
        <v>140000</v>
      </c>
    </row>
    <row r="60" spans="1:7" ht="37.5" customHeight="1">
      <c r="A60" s="138" t="s">
        <v>63</v>
      </c>
      <c r="B60" s="139" t="s">
        <v>64</v>
      </c>
      <c r="C60" s="140" t="s">
        <v>65</v>
      </c>
      <c r="D60" s="141">
        <f>D62+D101+D177+D236+D266+D324+D364+D422</f>
        <v>49633000</v>
      </c>
      <c r="E60" s="141">
        <f>E62+E101+E177+E236+E266+E324+E364+E422</f>
        <v>7885000</v>
      </c>
      <c r="F60" s="141">
        <f>D60+E60</f>
        <v>57518000</v>
      </c>
      <c r="G60" s="204"/>
    </row>
    <row r="61" spans="1:7" ht="16.5">
      <c r="A61" s="142"/>
      <c r="B61" s="143"/>
      <c r="C61" s="144"/>
      <c r="D61" s="145"/>
      <c r="E61" s="145"/>
      <c r="F61" s="145"/>
    </row>
    <row r="62" spans="1:7" ht="31.5">
      <c r="A62" s="547" t="s">
        <v>24</v>
      </c>
      <c r="B62" s="551">
        <v>1002</v>
      </c>
      <c r="C62" s="549" t="s">
        <v>66</v>
      </c>
      <c r="D62" s="550">
        <f>D64+D85+D96+D91</f>
        <v>13500000</v>
      </c>
      <c r="E62" s="550">
        <f>E64+E85+E96+E91</f>
        <v>4430000</v>
      </c>
      <c r="F62" s="550">
        <f>D62+E62</f>
        <v>17930000</v>
      </c>
      <c r="G62" s="204"/>
    </row>
    <row r="63" spans="1:7">
      <c r="A63" s="34"/>
      <c r="B63" s="146"/>
      <c r="C63" s="34"/>
      <c r="D63" s="26"/>
      <c r="E63" s="26"/>
      <c r="F63" s="26"/>
    </row>
    <row r="64" spans="1:7" ht="42" customHeight="1">
      <c r="A64" s="238" t="s">
        <v>26</v>
      </c>
      <c r="B64" s="241" t="s">
        <v>67</v>
      </c>
      <c r="C64" s="239" t="s">
        <v>528</v>
      </c>
      <c r="D64" s="240">
        <f>D66+D71+D78+D81</f>
        <v>10960000</v>
      </c>
      <c r="E64" s="240">
        <f>E66+E71+E78+E81</f>
        <v>675000</v>
      </c>
      <c r="F64" s="240">
        <f>D64+E64</f>
        <v>11635000</v>
      </c>
      <c r="G64" s="204"/>
    </row>
    <row r="65" spans="1:6">
      <c r="A65" s="34"/>
      <c r="B65" s="146"/>
      <c r="C65" s="34"/>
      <c r="D65" s="26"/>
      <c r="E65" s="26"/>
      <c r="F65" s="26"/>
    </row>
    <row r="66" spans="1:6" ht="17.25" customHeight="1">
      <c r="A66" s="12"/>
      <c r="B66" s="20">
        <v>31</v>
      </c>
      <c r="C66" s="7" t="s">
        <v>28</v>
      </c>
      <c r="D66" s="10">
        <f>D67+D68+D69</f>
        <v>8325000</v>
      </c>
      <c r="E66" s="10">
        <f>E67+E68+E69</f>
        <v>570000</v>
      </c>
      <c r="F66" s="10">
        <f>D66+E66</f>
        <v>8895000</v>
      </c>
    </row>
    <row r="67" spans="1:6">
      <c r="A67" s="16" t="s">
        <v>69</v>
      </c>
      <c r="B67" s="170">
        <v>311</v>
      </c>
      <c r="C67" s="12" t="s">
        <v>68</v>
      </c>
      <c r="D67" s="70">
        <v>6800000</v>
      </c>
      <c r="E67" s="70">
        <v>400000</v>
      </c>
      <c r="F67" s="70">
        <f>D67+E67</f>
        <v>7200000</v>
      </c>
    </row>
    <row r="68" spans="1:6" ht="26.25">
      <c r="A68" s="16" t="s">
        <v>71</v>
      </c>
      <c r="B68" s="170">
        <v>312</v>
      </c>
      <c r="C68" s="12" t="s">
        <v>32</v>
      </c>
      <c r="D68" s="88">
        <v>400000</v>
      </c>
      <c r="E68" s="70">
        <v>100000</v>
      </c>
      <c r="F68" s="88">
        <f>D68+E68</f>
        <v>500000</v>
      </c>
    </row>
    <row r="69" spans="1:6">
      <c r="A69" s="16" t="s">
        <v>72</v>
      </c>
      <c r="B69" s="170">
        <v>313</v>
      </c>
      <c r="C69" s="12" t="s">
        <v>70</v>
      </c>
      <c r="D69" s="88">
        <v>1125000</v>
      </c>
      <c r="E69" s="70">
        <v>70000</v>
      </c>
      <c r="F69" s="88">
        <f>D69+E69</f>
        <v>1195000</v>
      </c>
    </row>
    <row r="70" spans="1:6">
      <c r="A70" s="222"/>
      <c r="B70" s="170"/>
      <c r="C70" s="12"/>
      <c r="D70" s="70"/>
      <c r="E70" s="70"/>
      <c r="F70" s="70"/>
    </row>
    <row r="71" spans="1:6">
      <c r="A71" s="222"/>
      <c r="B71" s="20">
        <v>32</v>
      </c>
      <c r="C71" s="7" t="s">
        <v>35</v>
      </c>
      <c r="D71" s="10">
        <f>D72+D73+D74+D75+D76</f>
        <v>2470000</v>
      </c>
      <c r="E71" s="10">
        <f>E72+E73+E74+E75+E76</f>
        <v>-70000</v>
      </c>
      <c r="F71" s="10">
        <f t="shared" ref="F71:F76" si="0">D71+E71</f>
        <v>2400000</v>
      </c>
    </row>
    <row r="72" spans="1:6" ht="27.75" customHeight="1">
      <c r="A72" s="16" t="s">
        <v>73</v>
      </c>
      <c r="B72" s="170">
        <v>321</v>
      </c>
      <c r="C72" s="12" t="s">
        <v>37</v>
      </c>
      <c r="D72" s="70">
        <v>710000</v>
      </c>
      <c r="E72" s="70">
        <v>60000</v>
      </c>
      <c r="F72" s="70">
        <f t="shared" si="0"/>
        <v>770000</v>
      </c>
    </row>
    <row r="73" spans="1:6" ht="27.75" customHeight="1">
      <c r="A73" s="16" t="s">
        <v>77</v>
      </c>
      <c r="B73" s="170">
        <v>322</v>
      </c>
      <c r="C73" s="12" t="s">
        <v>39</v>
      </c>
      <c r="D73" s="70">
        <v>1300000</v>
      </c>
      <c r="E73" s="70">
        <v>-220000</v>
      </c>
      <c r="F73" s="70">
        <f t="shared" si="0"/>
        <v>1080000</v>
      </c>
    </row>
    <row r="74" spans="1:6">
      <c r="A74" s="16" t="s">
        <v>78</v>
      </c>
      <c r="B74" s="170">
        <v>323</v>
      </c>
      <c r="C74" s="12" t="s">
        <v>41</v>
      </c>
      <c r="D74" s="70">
        <v>350000</v>
      </c>
      <c r="E74" s="70">
        <v>100000</v>
      </c>
      <c r="F74" s="70">
        <f t="shared" si="0"/>
        <v>450000</v>
      </c>
    </row>
    <row r="75" spans="1:6" ht="41.25" customHeight="1">
      <c r="A75" s="16" t="s">
        <v>80</v>
      </c>
      <c r="B75" s="170">
        <v>324</v>
      </c>
      <c r="C75" s="12" t="s">
        <v>226</v>
      </c>
      <c r="D75" s="70">
        <v>10000</v>
      </c>
      <c r="E75" s="70">
        <v>-10000</v>
      </c>
      <c r="F75" s="213">
        <f t="shared" si="0"/>
        <v>0</v>
      </c>
    </row>
    <row r="76" spans="1:6" ht="26.25">
      <c r="A76" s="16" t="s">
        <v>345</v>
      </c>
      <c r="B76" s="170">
        <v>329</v>
      </c>
      <c r="C76" s="12" t="s">
        <v>43</v>
      </c>
      <c r="D76" s="70">
        <v>100000</v>
      </c>
      <c r="E76" s="70">
        <v>0</v>
      </c>
      <c r="F76" s="70">
        <f t="shared" si="0"/>
        <v>100000</v>
      </c>
    </row>
    <row r="77" spans="1:6">
      <c r="A77" s="16"/>
      <c r="B77" s="170"/>
      <c r="C77" s="12"/>
      <c r="D77" s="70"/>
      <c r="E77" s="70"/>
      <c r="F77" s="70"/>
    </row>
    <row r="78" spans="1:6">
      <c r="A78" s="168"/>
      <c r="B78" s="171">
        <v>34</v>
      </c>
      <c r="C78" s="172" t="s">
        <v>45</v>
      </c>
      <c r="D78" s="73">
        <v>15000</v>
      </c>
      <c r="E78" s="73">
        <v>5000</v>
      </c>
      <c r="F78" s="73">
        <f>D78+E78</f>
        <v>20000</v>
      </c>
    </row>
    <row r="79" spans="1:6">
      <c r="A79" s="16" t="s">
        <v>346</v>
      </c>
      <c r="B79" s="170">
        <v>343</v>
      </c>
      <c r="C79" s="12" t="s">
        <v>47</v>
      </c>
      <c r="D79" s="70">
        <v>15000</v>
      </c>
      <c r="E79" s="70">
        <v>5000</v>
      </c>
      <c r="F79" s="70">
        <f>D79+E79</f>
        <v>20000</v>
      </c>
    </row>
    <row r="80" spans="1:6">
      <c r="A80" s="16"/>
      <c r="B80" s="170"/>
      <c r="C80" s="12"/>
      <c r="D80" s="70"/>
      <c r="E80" s="70"/>
      <c r="F80" s="70"/>
    </row>
    <row r="81" spans="1:7" ht="39">
      <c r="A81" s="168"/>
      <c r="B81" s="171">
        <v>42</v>
      </c>
      <c r="C81" s="172" t="s">
        <v>89</v>
      </c>
      <c r="D81" s="73">
        <f>D82+D83</f>
        <v>150000</v>
      </c>
      <c r="E81" s="73">
        <f>E82+E83</f>
        <v>170000</v>
      </c>
      <c r="F81" s="73">
        <f>D81+E81</f>
        <v>320000</v>
      </c>
    </row>
    <row r="82" spans="1:7" ht="26.25">
      <c r="A82" s="16" t="s">
        <v>85</v>
      </c>
      <c r="B82" s="170">
        <v>422</v>
      </c>
      <c r="C82" s="12" t="s">
        <v>341</v>
      </c>
      <c r="D82" s="70">
        <v>150000</v>
      </c>
      <c r="E82" s="70">
        <v>50000</v>
      </c>
      <c r="F82" s="70">
        <f>D82+E82</f>
        <v>200000</v>
      </c>
    </row>
    <row r="83" spans="1:7">
      <c r="A83" s="16"/>
      <c r="B83" s="170">
        <v>423</v>
      </c>
      <c r="C83" s="12" t="s">
        <v>737</v>
      </c>
      <c r="D83" s="70">
        <v>0</v>
      </c>
      <c r="E83" s="70">
        <v>120000</v>
      </c>
      <c r="F83" s="70">
        <f>D83+E83</f>
        <v>120000</v>
      </c>
    </row>
    <row r="84" spans="1:7">
      <c r="A84" s="16"/>
      <c r="B84" s="170"/>
      <c r="C84" s="12"/>
      <c r="D84" s="70"/>
      <c r="E84" s="70"/>
      <c r="F84" s="70"/>
    </row>
    <row r="85" spans="1:7" ht="26.25">
      <c r="A85" s="503" t="s">
        <v>26</v>
      </c>
      <c r="B85" s="508" t="s">
        <v>74</v>
      </c>
      <c r="C85" s="505" t="s">
        <v>75</v>
      </c>
      <c r="D85" s="506">
        <f>D87</f>
        <v>2540000</v>
      </c>
      <c r="E85" s="506">
        <f>E87</f>
        <v>155000</v>
      </c>
      <c r="F85" s="506">
        <f>D85+E85</f>
        <v>2695000</v>
      </c>
    </row>
    <row r="86" spans="1:7" ht="15.75">
      <c r="A86" s="147"/>
      <c r="B86" s="148"/>
      <c r="C86" s="81"/>
      <c r="D86" s="67"/>
      <c r="E86" s="67"/>
      <c r="F86" s="67"/>
    </row>
    <row r="87" spans="1:7">
      <c r="A87" s="222"/>
      <c r="B87" s="20">
        <v>38</v>
      </c>
      <c r="C87" s="7" t="s">
        <v>76</v>
      </c>
      <c r="D87" s="10">
        <f>D88+D89</f>
        <v>2540000</v>
      </c>
      <c r="E87" s="10">
        <f>E88+E89</f>
        <v>155000</v>
      </c>
      <c r="F87" s="10">
        <f>D87+E87</f>
        <v>2695000</v>
      </c>
    </row>
    <row r="88" spans="1:7" ht="42" customHeight="1">
      <c r="A88" s="16" t="s">
        <v>87</v>
      </c>
      <c r="B88" s="170">
        <v>381</v>
      </c>
      <c r="C88" s="13" t="s">
        <v>380</v>
      </c>
      <c r="D88" s="70">
        <v>550000</v>
      </c>
      <c r="E88" s="70">
        <v>35000</v>
      </c>
      <c r="F88" s="70">
        <f>D88+E88</f>
        <v>585000</v>
      </c>
      <c r="G88" t="s">
        <v>497</v>
      </c>
    </row>
    <row r="89" spans="1:7" ht="26.25">
      <c r="A89" s="16" t="s">
        <v>388</v>
      </c>
      <c r="B89" s="170">
        <v>381</v>
      </c>
      <c r="C89" s="12" t="s">
        <v>79</v>
      </c>
      <c r="D89" s="88">
        <v>1990000</v>
      </c>
      <c r="E89" s="88">
        <v>120000</v>
      </c>
      <c r="F89" s="88">
        <f>D89+E89</f>
        <v>2110000</v>
      </c>
    </row>
    <row r="90" spans="1:7">
      <c r="A90" s="16"/>
      <c r="B90" s="170"/>
      <c r="C90" s="12"/>
      <c r="D90" s="88"/>
      <c r="E90" s="88"/>
      <c r="F90" s="88"/>
    </row>
    <row r="91" spans="1:7" ht="76.5" customHeight="1">
      <c r="A91" s="718" t="s">
        <v>26</v>
      </c>
      <c r="B91" s="719" t="s">
        <v>742</v>
      </c>
      <c r="C91" s="385" t="s">
        <v>743</v>
      </c>
      <c r="D91" s="513">
        <v>0</v>
      </c>
      <c r="E91" s="513">
        <v>100000</v>
      </c>
      <c r="F91" s="513">
        <f>D91+E91</f>
        <v>100000</v>
      </c>
    </row>
    <row r="92" spans="1:7">
      <c r="A92" s="16"/>
      <c r="B92" s="170"/>
      <c r="C92" s="12"/>
      <c r="D92" s="88"/>
      <c r="E92" s="88"/>
      <c r="F92" s="88"/>
    </row>
    <row r="93" spans="1:7" ht="51.75">
      <c r="A93" s="168"/>
      <c r="B93" s="171">
        <v>37</v>
      </c>
      <c r="C93" s="172" t="s">
        <v>112</v>
      </c>
      <c r="D93" s="86">
        <v>0</v>
      </c>
      <c r="E93" s="86">
        <v>100000</v>
      </c>
      <c r="F93" s="86">
        <f>D93+E93</f>
        <v>100000</v>
      </c>
    </row>
    <row r="94" spans="1:7" ht="26.25">
      <c r="A94" s="16" t="s">
        <v>766</v>
      </c>
      <c r="B94" s="170">
        <v>372</v>
      </c>
      <c r="C94" s="12" t="s">
        <v>744</v>
      </c>
      <c r="D94" s="88">
        <v>0</v>
      </c>
      <c r="E94" s="88">
        <v>100000</v>
      </c>
      <c r="F94" s="88">
        <f>D94+E94</f>
        <v>100000</v>
      </c>
    </row>
    <row r="95" spans="1:7">
      <c r="A95" s="16"/>
      <c r="B95" s="170"/>
      <c r="C95" s="12"/>
      <c r="D95" s="88"/>
      <c r="E95" s="88"/>
      <c r="F95" s="88"/>
    </row>
    <row r="96" spans="1:7" ht="40.5" customHeight="1">
      <c r="A96" s="383" t="s">
        <v>53</v>
      </c>
      <c r="B96" s="384" t="s">
        <v>234</v>
      </c>
      <c r="C96" s="385" t="s">
        <v>707</v>
      </c>
      <c r="D96" s="513">
        <v>0</v>
      </c>
      <c r="E96" s="513">
        <v>3500000</v>
      </c>
      <c r="F96" s="513">
        <f>D96+E96</f>
        <v>3500000</v>
      </c>
    </row>
    <row r="97" spans="1:7">
      <c r="A97" s="16"/>
      <c r="B97" s="170"/>
      <c r="C97" s="12"/>
      <c r="D97" s="88"/>
      <c r="E97" s="88"/>
      <c r="F97" s="88"/>
    </row>
    <row r="98" spans="1:7" ht="39">
      <c r="A98" s="168"/>
      <c r="B98" s="171">
        <v>41</v>
      </c>
      <c r="C98" s="172" t="s">
        <v>722</v>
      </c>
      <c r="D98" s="86">
        <v>0</v>
      </c>
      <c r="E98" s="86">
        <v>3500000</v>
      </c>
      <c r="F98" s="86">
        <f>D98+E98</f>
        <v>3500000</v>
      </c>
    </row>
    <row r="99" spans="1:7">
      <c r="A99" s="16" t="s">
        <v>767</v>
      </c>
      <c r="B99" s="170">
        <v>412</v>
      </c>
      <c r="C99" s="12" t="s">
        <v>723</v>
      </c>
      <c r="D99" s="88">
        <v>0</v>
      </c>
      <c r="E99" s="88">
        <v>3500000</v>
      </c>
      <c r="F99" s="88">
        <f>D99+E99</f>
        <v>3500000</v>
      </c>
    </row>
    <row r="100" spans="1:7">
      <c r="A100" s="16"/>
      <c r="B100" s="170"/>
      <c r="C100" s="12"/>
      <c r="D100" s="88"/>
      <c r="E100" s="88"/>
      <c r="F100" s="88"/>
    </row>
    <row r="101" spans="1:7" ht="15.75">
      <c r="A101" s="547" t="s">
        <v>24</v>
      </c>
      <c r="B101" s="551">
        <v>1003</v>
      </c>
      <c r="C101" s="549" t="s">
        <v>82</v>
      </c>
      <c r="D101" s="550">
        <f>D103+D123+D128+D134+D139+D145+D149+D154+D159+D164+D169</f>
        <v>4785000</v>
      </c>
      <c r="E101" s="550">
        <f>E103+E123+E128+E134+E139+E145+E149+E154+E159+E164+E169</f>
        <v>185000</v>
      </c>
      <c r="F101" s="550">
        <f>D101+E101</f>
        <v>4970000</v>
      </c>
    </row>
    <row r="102" spans="1:7" s="188" customFormat="1" ht="15.75">
      <c r="A102" s="330"/>
      <c r="B102" s="331"/>
      <c r="C102" s="180"/>
      <c r="D102" s="181"/>
      <c r="E102" s="181"/>
      <c r="F102" s="181"/>
    </row>
    <row r="103" spans="1:7" ht="16.5" customHeight="1">
      <c r="A103" s="507" t="s">
        <v>26</v>
      </c>
      <c r="B103" s="508" t="s">
        <v>83</v>
      </c>
      <c r="C103" s="505" t="s">
        <v>84</v>
      </c>
      <c r="D103" s="509">
        <f>D105+D110+D116+D119</f>
        <v>525000</v>
      </c>
      <c r="E103" s="506">
        <f>E105+E110+E116+E119</f>
        <v>20000</v>
      </c>
      <c r="F103" s="509">
        <f>D103+E103</f>
        <v>545000</v>
      </c>
      <c r="G103" s="204"/>
    </row>
    <row r="104" spans="1:7">
      <c r="A104" s="150"/>
      <c r="B104" s="146"/>
      <c r="C104" s="34"/>
      <c r="D104" s="26"/>
      <c r="E104" s="26"/>
      <c r="F104" s="26"/>
    </row>
    <row r="105" spans="1:7" ht="18" customHeight="1">
      <c r="A105" s="225"/>
      <c r="B105" s="20">
        <v>31</v>
      </c>
      <c r="C105" s="7" t="s">
        <v>28</v>
      </c>
      <c r="D105" s="10">
        <f>D106+D107+D108</f>
        <v>359000</v>
      </c>
      <c r="E105" s="10">
        <f>E106+E107+E108</f>
        <v>10000</v>
      </c>
      <c r="F105" s="10">
        <f>D105+E105</f>
        <v>369000</v>
      </c>
    </row>
    <row r="106" spans="1:7">
      <c r="A106" s="16" t="s">
        <v>389</v>
      </c>
      <c r="B106" s="170">
        <v>311</v>
      </c>
      <c r="C106" s="12" t="s">
        <v>30</v>
      </c>
      <c r="D106" s="70">
        <v>300000</v>
      </c>
      <c r="E106" s="70">
        <v>0</v>
      </c>
      <c r="F106" s="70">
        <f>D106+E106</f>
        <v>300000</v>
      </c>
    </row>
    <row r="107" spans="1:7" ht="27" customHeight="1">
      <c r="A107" s="16" t="s">
        <v>92</v>
      </c>
      <c r="B107" s="170">
        <v>312</v>
      </c>
      <c r="C107" s="12" t="s">
        <v>86</v>
      </c>
      <c r="D107" s="70">
        <v>9000</v>
      </c>
      <c r="E107" s="70">
        <v>10000</v>
      </c>
      <c r="F107" s="70">
        <f>D107+E107</f>
        <v>19000</v>
      </c>
    </row>
    <row r="108" spans="1:7">
      <c r="A108" s="16" t="s">
        <v>94</v>
      </c>
      <c r="B108" s="170">
        <v>313</v>
      </c>
      <c r="C108" s="12" t="s">
        <v>88</v>
      </c>
      <c r="D108" s="70">
        <v>50000</v>
      </c>
      <c r="E108" s="70">
        <v>0</v>
      </c>
      <c r="F108" s="70">
        <f>D108+E108</f>
        <v>50000</v>
      </c>
    </row>
    <row r="109" spans="1:7">
      <c r="A109" s="222"/>
      <c r="B109" s="170"/>
      <c r="C109" s="12"/>
      <c r="D109" s="70"/>
      <c r="E109" s="70"/>
      <c r="F109" s="70"/>
    </row>
    <row r="110" spans="1:7">
      <c r="A110" s="222"/>
      <c r="B110" s="20">
        <v>32</v>
      </c>
      <c r="C110" s="7" t="s">
        <v>35</v>
      </c>
      <c r="D110" s="10">
        <f>D111+D112+D113+D114</f>
        <v>73000</v>
      </c>
      <c r="E110" s="10">
        <f>E111+E112+E113+E114</f>
        <v>10000</v>
      </c>
      <c r="F110" s="10">
        <f>D110+E110</f>
        <v>83000</v>
      </c>
    </row>
    <row r="111" spans="1:7" ht="26.25">
      <c r="A111" s="222" t="s">
        <v>95</v>
      </c>
      <c r="B111" s="234">
        <v>321</v>
      </c>
      <c r="C111" s="13" t="s">
        <v>37</v>
      </c>
      <c r="D111" s="213">
        <v>3000</v>
      </c>
      <c r="E111" s="213">
        <v>0</v>
      </c>
      <c r="F111" s="213">
        <f>D111+E111</f>
        <v>3000</v>
      </c>
    </row>
    <row r="112" spans="1:7" ht="30.75" customHeight="1">
      <c r="A112" s="16" t="s">
        <v>96</v>
      </c>
      <c r="B112" s="170">
        <v>322</v>
      </c>
      <c r="C112" s="12" t="s">
        <v>39</v>
      </c>
      <c r="D112" s="70">
        <v>25000</v>
      </c>
      <c r="E112" s="70">
        <v>0</v>
      </c>
      <c r="F112" s="70">
        <f>D112+E112</f>
        <v>25000</v>
      </c>
    </row>
    <row r="113" spans="1:6">
      <c r="A113" s="222" t="s">
        <v>255</v>
      </c>
      <c r="B113" s="170">
        <v>323</v>
      </c>
      <c r="C113" s="12" t="s">
        <v>41</v>
      </c>
      <c r="D113" s="70">
        <v>40000</v>
      </c>
      <c r="E113" s="70">
        <v>10000</v>
      </c>
      <c r="F113" s="70">
        <f>D113+E113</f>
        <v>50000</v>
      </c>
    </row>
    <row r="114" spans="1:6" ht="26.25">
      <c r="A114" s="222" t="s">
        <v>256</v>
      </c>
      <c r="B114" s="170">
        <v>329</v>
      </c>
      <c r="C114" s="12" t="s">
        <v>43</v>
      </c>
      <c r="D114" s="70">
        <v>5000</v>
      </c>
      <c r="E114" s="70">
        <v>0</v>
      </c>
      <c r="F114" s="70">
        <f>D114+E114</f>
        <v>5000</v>
      </c>
    </row>
    <row r="115" spans="1:6">
      <c r="A115" s="222"/>
      <c r="B115" s="170"/>
      <c r="C115" s="12"/>
      <c r="D115" s="70"/>
      <c r="E115" s="70"/>
      <c r="F115" s="70"/>
    </row>
    <row r="116" spans="1:6">
      <c r="A116" s="344"/>
      <c r="B116" s="171">
        <v>34</v>
      </c>
      <c r="C116" s="172" t="s">
        <v>45</v>
      </c>
      <c r="D116" s="73">
        <f>D117</f>
        <v>3000</v>
      </c>
      <c r="E116" s="73">
        <v>0</v>
      </c>
      <c r="F116" s="73">
        <f>D116+E116</f>
        <v>3000</v>
      </c>
    </row>
    <row r="117" spans="1:6">
      <c r="A117" s="222" t="s">
        <v>99</v>
      </c>
      <c r="B117" s="170">
        <v>343</v>
      </c>
      <c r="C117" s="12" t="s">
        <v>47</v>
      </c>
      <c r="D117" s="70">
        <v>3000</v>
      </c>
      <c r="E117" s="70">
        <v>0</v>
      </c>
      <c r="F117" s="70">
        <f>D117+E117</f>
        <v>3000</v>
      </c>
    </row>
    <row r="118" spans="1:6">
      <c r="A118" s="222"/>
      <c r="B118" s="170"/>
      <c r="C118" s="12"/>
      <c r="D118" s="70"/>
      <c r="E118" s="70"/>
      <c r="F118" s="70"/>
    </row>
    <row r="119" spans="1:6" ht="41.25" customHeight="1">
      <c r="A119" s="222"/>
      <c r="B119" s="20">
        <v>42</v>
      </c>
      <c r="C119" s="7" t="s">
        <v>89</v>
      </c>
      <c r="D119" s="10">
        <f>D120+D121</f>
        <v>90000</v>
      </c>
      <c r="E119" s="10">
        <f>E120+E121</f>
        <v>0</v>
      </c>
      <c r="F119" s="10">
        <f>D119+E119</f>
        <v>90000</v>
      </c>
    </row>
    <row r="120" spans="1:6">
      <c r="A120" s="16" t="s">
        <v>342</v>
      </c>
      <c r="B120" s="170">
        <v>424</v>
      </c>
      <c r="C120" s="12" t="s">
        <v>90</v>
      </c>
      <c r="D120" s="70">
        <v>80000</v>
      </c>
      <c r="E120" s="213">
        <v>0</v>
      </c>
      <c r="F120" s="70">
        <f>D120+E120</f>
        <v>80000</v>
      </c>
    </row>
    <row r="121" spans="1:6">
      <c r="A121" s="222" t="s">
        <v>101</v>
      </c>
      <c r="B121" s="170">
        <v>422</v>
      </c>
      <c r="C121" s="12" t="s">
        <v>56</v>
      </c>
      <c r="D121" s="70">
        <v>10000</v>
      </c>
      <c r="E121" s="213">
        <v>0</v>
      </c>
      <c r="F121" s="70">
        <f>D121+E121</f>
        <v>10000</v>
      </c>
    </row>
    <row r="122" spans="1:6">
      <c r="A122" s="222"/>
      <c r="B122" s="170"/>
      <c r="C122" s="12"/>
      <c r="D122" s="70"/>
      <c r="E122" s="70"/>
      <c r="F122" s="70"/>
    </row>
    <row r="123" spans="1:6" ht="52.5" customHeight="1">
      <c r="A123" s="507" t="s">
        <v>26</v>
      </c>
      <c r="B123" s="508" t="s">
        <v>91</v>
      </c>
      <c r="C123" s="505" t="s">
        <v>501</v>
      </c>
      <c r="D123" s="509">
        <f>D125</f>
        <v>750000</v>
      </c>
      <c r="E123" s="506">
        <v>150000</v>
      </c>
      <c r="F123" s="509">
        <f>D123+E123</f>
        <v>900000</v>
      </c>
    </row>
    <row r="124" spans="1:6" ht="15.75">
      <c r="A124" s="151"/>
      <c r="B124" s="152"/>
      <c r="C124" s="153"/>
      <c r="D124" s="154"/>
      <c r="E124" s="26"/>
      <c r="F124" s="154"/>
    </row>
    <row r="125" spans="1:6">
      <c r="A125" s="225"/>
      <c r="B125" s="20">
        <v>32</v>
      </c>
      <c r="C125" s="7" t="s">
        <v>35</v>
      </c>
      <c r="D125" s="10">
        <f>D126</f>
        <v>750000</v>
      </c>
      <c r="E125" s="10">
        <v>150000</v>
      </c>
      <c r="F125" s="10">
        <f>D125+E125</f>
        <v>900000</v>
      </c>
    </row>
    <row r="126" spans="1:6" ht="27" customHeight="1">
      <c r="A126" s="16" t="s">
        <v>257</v>
      </c>
      <c r="B126" s="170">
        <v>329</v>
      </c>
      <c r="C126" s="12" t="s">
        <v>43</v>
      </c>
      <c r="D126" s="70">
        <v>750000</v>
      </c>
      <c r="E126" s="70">
        <v>150000</v>
      </c>
      <c r="F126" s="70">
        <f>D126+E126</f>
        <v>900000</v>
      </c>
    </row>
    <row r="127" spans="1:6">
      <c r="A127" s="132"/>
      <c r="B127" s="146"/>
      <c r="C127" s="34"/>
      <c r="D127" s="26"/>
      <c r="E127" s="26"/>
      <c r="F127" s="26"/>
    </row>
    <row r="128" spans="1:6" ht="26.25" customHeight="1">
      <c r="A128" s="507" t="s">
        <v>26</v>
      </c>
      <c r="B128" s="508" t="s">
        <v>377</v>
      </c>
      <c r="C128" s="505" t="s">
        <v>93</v>
      </c>
      <c r="D128" s="509">
        <v>930000</v>
      </c>
      <c r="E128" s="506">
        <f>E130</f>
        <v>0</v>
      </c>
      <c r="F128" s="509">
        <f>D128+E128</f>
        <v>930000</v>
      </c>
    </row>
    <row r="129" spans="1:6" s="156" customFormat="1" ht="17.25" customHeight="1">
      <c r="A129" s="155"/>
      <c r="B129" s="148"/>
      <c r="C129" s="81"/>
      <c r="D129" s="113"/>
      <c r="E129" s="67"/>
      <c r="F129" s="113"/>
    </row>
    <row r="130" spans="1:6">
      <c r="A130" s="75"/>
      <c r="B130" s="157">
        <v>38</v>
      </c>
      <c r="C130" s="79" t="s">
        <v>50</v>
      </c>
      <c r="D130" s="65">
        <f>D131+D132</f>
        <v>930000</v>
      </c>
      <c r="E130" s="32">
        <f>E131+E132</f>
        <v>0</v>
      </c>
      <c r="F130" s="65">
        <f>D130+E130</f>
        <v>930000</v>
      </c>
    </row>
    <row r="131" spans="1:6" ht="20.25" customHeight="1">
      <c r="A131" s="75" t="s">
        <v>451</v>
      </c>
      <c r="B131" s="158">
        <v>381</v>
      </c>
      <c r="C131" s="77" t="s">
        <v>51</v>
      </c>
      <c r="D131" s="159">
        <v>930000</v>
      </c>
      <c r="E131" s="70">
        <v>-50000</v>
      </c>
      <c r="F131" s="159">
        <f>D131+E131</f>
        <v>880000</v>
      </c>
    </row>
    <row r="132" spans="1:6" ht="20.25" customHeight="1">
      <c r="A132" s="75"/>
      <c r="B132" s="158">
        <v>382</v>
      </c>
      <c r="C132" s="77" t="s">
        <v>52</v>
      </c>
      <c r="D132" s="159">
        <v>0</v>
      </c>
      <c r="E132" s="70">
        <v>50000</v>
      </c>
      <c r="F132" s="159">
        <f>D132+E132</f>
        <v>50000</v>
      </c>
    </row>
    <row r="133" spans="1:6" ht="17.25" customHeight="1">
      <c r="A133" s="75"/>
      <c r="B133" s="158"/>
      <c r="C133" s="77"/>
      <c r="D133" s="159"/>
      <c r="E133" s="211"/>
      <c r="F133" s="159"/>
    </row>
    <row r="134" spans="1:6" ht="26.25" customHeight="1">
      <c r="A134" s="337" t="s">
        <v>26</v>
      </c>
      <c r="B134" s="241" t="s">
        <v>250</v>
      </c>
      <c r="C134" s="239" t="s">
        <v>333</v>
      </c>
      <c r="D134" s="316">
        <v>750000</v>
      </c>
      <c r="E134" s="233">
        <v>0</v>
      </c>
      <c r="F134" s="316">
        <f>D134+E134</f>
        <v>750000</v>
      </c>
    </row>
    <row r="135" spans="1:6" ht="14.25" customHeight="1">
      <c r="A135" s="75"/>
      <c r="B135" s="158"/>
      <c r="C135" s="77"/>
      <c r="D135" s="159"/>
      <c r="E135" s="70"/>
      <c r="F135" s="159"/>
    </row>
    <row r="136" spans="1:6" ht="17.25" customHeight="1">
      <c r="A136" s="235"/>
      <c r="B136" s="157">
        <v>38</v>
      </c>
      <c r="C136" s="79" t="s">
        <v>76</v>
      </c>
      <c r="D136" s="65">
        <v>750000</v>
      </c>
      <c r="E136" s="73">
        <v>0</v>
      </c>
      <c r="F136" s="65">
        <f>D136+E136</f>
        <v>750000</v>
      </c>
    </row>
    <row r="137" spans="1:6" ht="17.25" customHeight="1">
      <c r="A137" s="75" t="s">
        <v>649</v>
      </c>
      <c r="B137" s="158">
        <v>381</v>
      </c>
      <c r="C137" s="77" t="s">
        <v>51</v>
      </c>
      <c r="D137" s="159">
        <v>750000</v>
      </c>
      <c r="E137" s="70">
        <v>0</v>
      </c>
      <c r="F137" s="159">
        <f>D137+E137</f>
        <v>750000</v>
      </c>
    </row>
    <row r="138" spans="1:6" ht="15.75" customHeight="1">
      <c r="A138" s="75"/>
      <c r="B138" s="158"/>
      <c r="C138" s="77"/>
      <c r="D138" s="159"/>
      <c r="E138" s="70"/>
      <c r="F138" s="159"/>
    </row>
    <row r="139" spans="1:6" ht="26.25" customHeight="1">
      <c r="A139" s="378" t="s">
        <v>387</v>
      </c>
      <c r="B139" s="379" t="s">
        <v>386</v>
      </c>
      <c r="C139" s="239" t="s">
        <v>332</v>
      </c>
      <c r="D139" s="240">
        <f>D141</f>
        <v>60000</v>
      </c>
      <c r="E139" s="240">
        <f>E141</f>
        <v>0</v>
      </c>
      <c r="F139" s="240">
        <f>D139+E139</f>
        <v>60000</v>
      </c>
    </row>
    <row r="140" spans="1:6" ht="15.75" customHeight="1">
      <c r="A140" s="330"/>
      <c r="B140" s="331"/>
      <c r="C140" s="180"/>
      <c r="D140" s="181"/>
      <c r="E140" s="181"/>
      <c r="F140" s="181"/>
    </row>
    <row r="141" spans="1:6" ht="15.75" customHeight="1">
      <c r="A141" s="334"/>
      <c r="B141" s="157">
        <v>32</v>
      </c>
      <c r="C141" s="79" t="s">
        <v>35</v>
      </c>
      <c r="D141" s="80">
        <f>D142+D143</f>
        <v>60000</v>
      </c>
      <c r="E141" s="80">
        <f>E142+E143</f>
        <v>0</v>
      </c>
      <c r="F141" s="80">
        <f>D141+E141</f>
        <v>60000</v>
      </c>
    </row>
    <row r="142" spans="1:6" ht="15.75" customHeight="1">
      <c r="A142" s="335">
        <v>41</v>
      </c>
      <c r="B142" s="160">
        <v>323</v>
      </c>
      <c r="C142" s="18" t="s">
        <v>41</v>
      </c>
      <c r="D142" s="236">
        <v>40000</v>
      </c>
      <c r="E142" s="236">
        <v>0</v>
      </c>
      <c r="F142" s="236">
        <f>D142+E142</f>
        <v>40000</v>
      </c>
    </row>
    <row r="143" spans="1:6" ht="16.5" customHeight="1">
      <c r="A143" s="335">
        <v>42</v>
      </c>
      <c r="B143" s="160">
        <v>329</v>
      </c>
      <c r="C143" s="18" t="s">
        <v>43</v>
      </c>
      <c r="D143" s="236">
        <v>20000</v>
      </c>
      <c r="E143" s="236">
        <v>0</v>
      </c>
      <c r="F143" s="236">
        <f>D143+E143</f>
        <v>20000</v>
      </c>
    </row>
    <row r="144" spans="1:6" ht="15.75">
      <c r="A144" s="330"/>
      <c r="B144" s="331"/>
      <c r="C144" s="180"/>
      <c r="D144" s="181"/>
      <c r="E144" s="181"/>
      <c r="F144" s="181"/>
    </row>
    <row r="145" spans="1:9" ht="30.75" customHeight="1">
      <c r="A145" s="383" t="s">
        <v>26</v>
      </c>
      <c r="B145" s="457" t="s">
        <v>354</v>
      </c>
      <c r="C145" s="458" t="s">
        <v>227</v>
      </c>
      <c r="D145" s="510">
        <f t="shared" ref="D145:D146" si="1">D146</f>
        <v>50000</v>
      </c>
      <c r="E145" s="386">
        <v>0</v>
      </c>
      <c r="F145" s="510">
        <f>D145+E145</f>
        <v>50000</v>
      </c>
    </row>
    <row r="146" spans="1:9" ht="42.75" customHeight="1">
      <c r="A146" s="163"/>
      <c r="B146" s="162">
        <v>36</v>
      </c>
      <c r="C146" s="19" t="s">
        <v>205</v>
      </c>
      <c r="D146" s="68">
        <f t="shared" si="1"/>
        <v>50000</v>
      </c>
      <c r="E146" s="73">
        <v>0</v>
      </c>
      <c r="F146" s="68">
        <f>D146+E146</f>
        <v>50000</v>
      </c>
    </row>
    <row r="147" spans="1:9" ht="28.5" customHeight="1">
      <c r="A147" s="163" t="s">
        <v>580</v>
      </c>
      <c r="B147" s="160">
        <v>366</v>
      </c>
      <c r="C147" s="18" t="s">
        <v>228</v>
      </c>
      <c r="D147" s="15">
        <v>50000</v>
      </c>
      <c r="E147" s="70">
        <v>0</v>
      </c>
      <c r="F147" s="15">
        <f>D147+E147</f>
        <v>50000</v>
      </c>
    </row>
    <row r="148" spans="1:9" ht="15.75">
      <c r="A148" s="151"/>
      <c r="B148" s="160"/>
      <c r="C148" s="18"/>
      <c r="D148" s="161"/>
      <c r="E148" s="71"/>
      <c r="F148" s="161"/>
    </row>
    <row r="149" spans="1:9" ht="38.25" customHeight="1">
      <c r="A149" s="507" t="s">
        <v>26</v>
      </c>
      <c r="B149" s="508" t="s">
        <v>355</v>
      </c>
      <c r="C149" s="505" t="s">
        <v>463</v>
      </c>
      <c r="D149" s="509">
        <f>D151</f>
        <v>20000</v>
      </c>
      <c r="E149" s="506">
        <v>0</v>
      </c>
      <c r="F149" s="509">
        <f>D149+E149</f>
        <v>20000</v>
      </c>
    </row>
    <row r="150" spans="1:9" ht="15.75">
      <c r="A150" s="165"/>
      <c r="B150" s="148"/>
      <c r="C150" s="81"/>
      <c r="D150" s="113"/>
      <c r="E150" s="67"/>
      <c r="F150" s="113"/>
    </row>
    <row r="151" spans="1:9">
      <c r="A151" s="168"/>
      <c r="B151" s="171">
        <v>38</v>
      </c>
      <c r="C151" s="172" t="s">
        <v>76</v>
      </c>
      <c r="D151" s="73">
        <f>D152</f>
        <v>20000</v>
      </c>
      <c r="E151" s="73">
        <v>0</v>
      </c>
      <c r="F151" s="73">
        <f>D151+E151</f>
        <v>20000</v>
      </c>
    </row>
    <row r="152" spans="1:9">
      <c r="A152" s="16" t="s">
        <v>505</v>
      </c>
      <c r="B152" s="170">
        <v>381</v>
      </c>
      <c r="C152" s="12" t="s">
        <v>366</v>
      </c>
      <c r="D152" s="70">
        <v>20000</v>
      </c>
      <c r="E152" s="70">
        <v>0</v>
      </c>
      <c r="F152" s="70">
        <f>D152+E152</f>
        <v>20000</v>
      </c>
    </row>
    <row r="153" spans="1:9">
      <c r="A153" s="16"/>
      <c r="B153" s="170"/>
      <c r="C153" s="12"/>
      <c r="D153" s="70"/>
      <c r="E153" s="70"/>
      <c r="F153" s="70"/>
    </row>
    <row r="154" spans="1:9" ht="27" customHeight="1">
      <c r="A154" s="507" t="s">
        <v>53</v>
      </c>
      <c r="B154" s="508" t="s">
        <v>97</v>
      </c>
      <c r="C154" s="505" t="s">
        <v>229</v>
      </c>
      <c r="D154" s="509">
        <v>400000</v>
      </c>
      <c r="E154" s="506">
        <v>0</v>
      </c>
      <c r="F154" s="509">
        <f>D154+E154</f>
        <v>400000</v>
      </c>
    </row>
    <row r="155" spans="1:9" ht="15.75">
      <c r="A155" s="164"/>
      <c r="B155" s="148"/>
      <c r="C155" s="81"/>
      <c r="D155" s="113"/>
      <c r="E155" s="67"/>
      <c r="F155" s="113"/>
    </row>
    <row r="156" spans="1:9" ht="39">
      <c r="A156" s="225"/>
      <c r="B156" s="20">
        <v>42</v>
      </c>
      <c r="C156" s="7" t="s">
        <v>100</v>
      </c>
      <c r="D156" s="10">
        <v>400000</v>
      </c>
      <c r="E156" s="10">
        <v>0</v>
      </c>
      <c r="F156" s="10">
        <f>D156+E156</f>
        <v>400000</v>
      </c>
      <c r="I156" t="s">
        <v>497</v>
      </c>
    </row>
    <row r="157" spans="1:9">
      <c r="A157" s="16" t="s">
        <v>313</v>
      </c>
      <c r="B157" s="170">
        <v>421</v>
      </c>
      <c r="C157" s="12" t="s">
        <v>81</v>
      </c>
      <c r="D157" s="70">
        <v>400000</v>
      </c>
      <c r="E157" s="70">
        <v>0</v>
      </c>
      <c r="F157" s="70">
        <f>D157+E157</f>
        <v>400000</v>
      </c>
    </row>
    <row r="158" spans="1:9">
      <c r="A158" s="16"/>
      <c r="B158" s="170"/>
      <c r="C158" s="12"/>
      <c r="D158" s="70"/>
      <c r="E158" s="70"/>
      <c r="F158" s="70"/>
    </row>
    <row r="159" spans="1:9" ht="39" customHeight="1">
      <c r="A159" s="531" t="s">
        <v>53</v>
      </c>
      <c r="B159" s="384" t="s">
        <v>180</v>
      </c>
      <c r="C159" s="385" t="s">
        <v>511</v>
      </c>
      <c r="D159" s="459">
        <f>D161</f>
        <v>900000</v>
      </c>
      <c r="E159" s="386">
        <v>-60000</v>
      </c>
      <c r="F159" s="386">
        <f>D159+E159</f>
        <v>840000</v>
      </c>
    </row>
    <row r="160" spans="1:9" ht="15" customHeight="1">
      <c r="A160" s="222"/>
      <c r="B160" s="170"/>
      <c r="C160" s="12"/>
      <c r="D160" s="213"/>
      <c r="E160" s="70"/>
      <c r="F160" s="70"/>
    </row>
    <row r="161" spans="1:6" ht="43.5" customHeight="1">
      <c r="A161" s="344"/>
      <c r="B161" s="171">
        <v>42</v>
      </c>
      <c r="C161" s="172" t="s">
        <v>100</v>
      </c>
      <c r="D161" s="10">
        <f>D162</f>
        <v>900000</v>
      </c>
      <c r="E161" s="73">
        <v>-60000</v>
      </c>
      <c r="F161" s="73">
        <f>D161+E161</f>
        <v>840000</v>
      </c>
    </row>
    <row r="162" spans="1:6" ht="26.25" customHeight="1">
      <c r="A162" s="222" t="s">
        <v>650</v>
      </c>
      <c r="B162" s="170">
        <v>421</v>
      </c>
      <c r="C162" s="12" t="s">
        <v>81</v>
      </c>
      <c r="D162" s="213">
        <v>900000</v>
      </c>
      <c r="E162" s="70">
        <v>-60000</v>
      </c>
      <c r="F162" s="70">
        <f>D162+E162</f>
        <v>840000</v>
      </c>
    </row>
    <row r="163" spans="1:6">
      <c r="A163" s="16"/>
      <c r="B163" s="170"/>
      <c r="C163" s="12"/>
      <c r="D163" s="70"/>
      <c r="E163" s="70"/>
      <c r="F163" s="70"/>
    </row>
    <row r="164" spans="1:6" ht="42" customHeight="1">
      <c r="A164" s="531" t="s">
        <v>53</v>
      </c>
      <c r="B164" s="384" t="s">
        <v>558</v>
      </c>
      <c r="C164" s="385" t="s">
        <v>559</v>
      </c>
      <c r="D164" s="459">
        <v>400000</v>
      </c>
      <c r="E164" s="386">
        <v>0</v>
      </c>
      <c r="F164" s="386">
        <f>D164+E164</f>
        <v>400000</v>
      </c>
    </row>
    <row r="165" spans="1:6" ht="15" customHeight="1">
      <c r="A165" s="222"/>
      <c r="B165" s="170"/>
      <c r="C165" s="12"/>
      <c r="D165" s="213"/>
      <c r="E165" s="70"/>
      <c r="F165" s="70"/>
    </row>
    <row r="166" spans="1:6" ht="22.5" customHeight="1">
      <c r="A166" s="344"/>
      <c r="B166" s="171">
        <v>38</v>
      </c>
      <c r="C166" s="172" t="s">
        <v>76</v>
      </c>
      <c r="D166" s="10">
        <v>400000</v>
      </c>
      <c r="E166" s="73">
        <v>0</v>
      </c>
      <c r="F166" s="73">
        <f>D166+E166</f>
        <v>400000</v>
      </c>
    </row>
    <row r="167" spans="1:6" ht="18.75" customHeight="1">
      <c r="A167" s="222" t="s">
        <v>581</v>
      </c>
      <c r="B167" s="170">
        <v>382</v>
      </c>
      <c r="C167" s="12" t="s">
        <v>52</v>
      </c>
      <c r="D167" s="213">
        <v>400000</v>
      </c>
      <c r="E167" s="70">
        <v>0</v>
      </c>
      <c r="F167" s="70">
        <f>D167+E167</f>
        <v>400000</v>
      </c>
    </row>
    <row r="168" spans="1:6" ht="15.75" customHeight="1">
      <c r="A168" s="222"/>
      <c r="B168" s="170"/>
      <c r="C168" s="12"/>
      <c r="D168" s="213"/>
      <c r="E168" s="70"/>
      <c r="F168" s="70"/>
    </row>
    <row r="169" spans="1:6" ht="51" customHeight="1">
      <c r="A169" s="531" t="s">
        <v>53</v>
      </c>
      <c r="B169" s="384" t="s">
        <v>705</v>
      </c>
      <c r="C169" s="385" t="s">
        <v>706</v>
      </c>
      <c r="D169" s="459">
        <f>D171+D174</f>
        <v>0</v>
      </c>
      <c r="E169" s="386">
        <f>E171+E174</f>
        <v>75000</v>
      </c>
      <c r="F169" s="386">
        <f>D169+E169</f>
        <v>75000</v>
      </c>
    </row>
    <row r="170" spans="1:6" ht="15.75" customHeight="1">
      <c r="A170" s="222"/>
      <c r="B170" s="170"/>
      <c r="C170" s="12"/>
      <c r="D170" s="213"/>
      <c r="E170" s="70"/>
      <c r="F170" s="70"/>
    </row>
    <row r="171" spans="1:6" ht="18.75" customHeight="1">
      <c r="A171" s="344"/>
      <c r="B171" s="171">
        <v>32</v>
      </c>
      <c r="C171" s="172" t="s">
        <v>35</v>
      </c>
      <c r="D171" s="10">
        <v>0</v>
      </c>
      <c r="E171" s="73">
        <v>25000</v>
      </c>
      <c r="F171" s="73">
        <f>D171+E171</f>
        <v>25000</v>
      </c>
    </row>
    <row r="172" spans="1:6" ht="18.75" customHeight="1">
      <c r="A172" s="222" t="s">
        <v>768</v>
      </c>
      <c r="B172" s="170">
        <v>323</v>
      </c>
      <c r="C172" s="12" t="s">
        <v>41</v>
      </c>
      <c r="D172" s="213">
        <v>0</v>
      </c>
      <c r="E172" s="70">
        <v>25000</v>
      </c>
      <c r="F172" s="70">
        <f>D172+E172</f>
        <v>25000</v>
      </c>
    </row>
    <row r="173" spans="1:6" ht="15" customHeight="1">
      <c r="A173" s="222"/>
      <c r="B173" s="170"/>
      <c r="C173" s="12"/>
      <c r="D173" s="213"/>
      <c r="E173" s="70"/>
      <c r="F173" s="70"/>
    </row>
    <row r="174" spans="1:6" ht="29.25" customHeight="1">
      <c r="A174" s="344"/>
      <c r="B174" s="171">
        <v>38</v>
      </c>
      <c r="C174" s="172" t="s">
        <v>50</v>
      </c>
      <c r="D174" s="10">
        <v>0</v>
      </c>
      <c r="E174" s="73">
        <v>50000</v>
      </c>
      <c r="F174" s="73">
        <f>D174+E174</f>
        <v>50000</v>
      </c>
    </row>
    <row r="175" spans="1:6" ht="18.75" customHeight="1">
      <c r="A175" s="222" t="s">
        <v>769</v>
      </c>
      <c r="B175" s="170">
        <v>381</v>
      </c>
      <c r="C175" s="12" t="s">
        <v>51</v>
      </c>
      <c r="D175" s="213">
        <v>0</v>
      </c>
      <c r="E175" s="70">
        <v>50000</v>
      </c>
      <c r="F175" s="70">
        <f>D175+E175</f>
        <v>50000</v>
      </c>
    </row>
    <row r="176" spans="1:6" ht="12.75" customHeight="1">
      <c r="A176" s="222"/>
      <c r="B176" s="170"/>
      <c r="C176" s="12"/>
      <c r="D176" s="213"/>
      <c r="E176" s="70"/>
      <c r="F176" s="70"/>
    </row>
    <row r="177" spans="1:7" ht="15.75">
      <c r="A177" s="547" t="s">
        <v>24</v>
      </c>
      <c r="B177" s="551">
        <v>1004</v>
      </c>
      <c r="C177" s="549" t="s">
        <v>102</v>
      </c>
      <c r="D177" s="550">
        <f>D179+D184+D189+D195+D200+D206+D215+D220+D226+D231</f>
        <v>7140000</v>
      </c>
      <c r="E177" s="550">
        <f>E179+E184+E189+E195+E200+E206+E215+E220+E226+E231</f>
        <v>935000</v>
      </c>
      <c r="F177" s="550">
        <f>D177+E177</f>
        <v>8075000</v>
      </c>
      <c r="G177" s="204"/>
    </row>
    <row r="178" spans="1:7" s="188" customFormat="1">
      <c r="A178" s="334"/>
      <c r="B178" s="157"/>
      <c r="C178" s="79"/>
      <c r="D178" s="80"/>
      <c r="E178" s="80"/>
      <c r="F178" s="80"/>
    </row>
    <row r="179" spans="1:7" ht="26.25">
      <c r="A179" s="507" t="s">
        <v>26</v>
      </c>
      <c r="B179" s="508" t="s">
        <v>103</v>
      </c>
      <c r="C179" s="505" t="s">
        <v>104</v>
      </c>
      <c r="D179" s="506">
        <v>5400000</v>
      </c>
      <c r="E179" s="506">
        <v>600000</v>
      </c>
      <c r="F179" s="506">
        <f>D179+E179</f>
        <v>6000000</v>
      </c>
    </row>
    <row r="180" spans="1:7">
      <c r="A180" s="133"/>
      <c r="B180" s="146"/>
      <c r="C180" s="34"/>
      <c r="D180" s="26"/>
      <c r="E180" s="26"/>
      <c r="F180" s="26"/>
    </row>
    <row r="181" spans="1:7">
      <c r="A181" s="225"/>
      <c r="B181" s="20">
        <v>38</v>
      </c>
      <c r="C181" s="7" t="s">
        <v>105</v>
      </c>
      <c r="D181" s="10">
        <v>5400000</v>
      </c>
      <c r="E181" s="10">
        <v>600000</v>
      </c>
      <c r="F181" s="10">
        <f>D181+E181</f>
        <v>6000000</v>
      </c>
    </row>
    <row r="182" spans="1:7" ht="21" customHeight="1">
      <c r="A182" s="16" t="s">
        <v>343</v>
      </c>
      <c r="B182" s="170">
        <v>381</v>
      </c>
      <c r="C182" s="12" t="s">
        <v>366</v>
      </c>
      <c r="D182" s="88">
        <v>5400000</v>
      </c>
      <c r="E182" s="88">
        <v>600000</v>
      </c>
      <c r="F182" s="88">
        <f>D182+E182</f>
        <v>6000000</v>
      </c>
    </row>
    <row r="183" spans="1:7" ht="15" customHeight="1">
      <c r="A183" s="16"/>
      <c r="B183" s="170"/>
      <c r="C183" s="12"/>
      <c r="D183" s="88"/>
      <c r="E183" s="88"/>
      <c r="F183" s="88"/>
    </row>
    <row r="184" spans="1:7" ht="41.25" customHeight="1">
      <c r="A184" s="229" t="s">
        <v>26</v>
      </c>
      <c r="B184" s="302" t="s">
        <v>106</v>
      </c>
      <c r="C184" s="230" t="s">
        <v>357</v>
      </c>
      <c r="D184" s="231">
        <f>D186</f>
        <v>200000</v>
      </c>
      <c r="E184" s="253">
        <v>0</v>
      </c>
      <c r="F184" s="231">
        <f>D184+E184</f>
        <v>200000</v>
      </c>
    </row>
    <row r="185" spans="1:7" s="188" customFormat="1" ht="15.75" customHeight="1">
      <c r="A185" s="332"/>
      <c r="B185" s="256"/>
      <c r="C185" s="257"/>
      <c r="D185" s="333"/>
      <c r="E185" s="333"/>
      <c r="F185" s="333"/>
    </row>
    <row r="186" spans="1:7" ht="17.25" customHeight="1">
      <c r="A186" s="168"/>
      <c r="B186" s="171">
        <v>38</v>
      </c>
      <c r="C186" s="172" t="s">
        <v>76</v>
      </c>
      <c r="D186" s="86">
        <f>D187</f>
        <v>200000</v>
      </c>
      <c r="E186" s="86">
        <v>0</v>
      </c>
      <c r="F186" s="86">
        <f>D186+E186</f>
        <v>200000</v>
      </c>
    </row>
    <row r="187" spans="1:7" ht="26.25">
      <c r="A187" s="16" t="s">
        <v>582</v>
      </c>
      <c r="B187" s="170">
        <v>381</v>
      </c>
      <c r="C187" s="12" t="s">
        <v>243</v>
      </c>
      <c r="D187" s="88">
        <v>200000</v>
      </c>
      <c r="E187" s="70">
        <v>0</v>
      </c>
      <c r="F187" s="88">
        <f>D187+E187</f>
        <v>200000</v>
      </c>
    </row>
    <row r="188" spans="1:7" ht="15" customHeight="1">
      <c r="A188" s="16"/>
      <c r="B188" s="170"/>
      <c r="C188" s="12"/>
      <c r="D188" s="88"/>
      <c r="E188" s="70"/>
      <c r="F188" s="88"/>
    </row>
    <row r="189" spans="1:7" ht="26.25">
      <c r="A189" s="326" t="s">
        <v>26</v>
      </c>
      <c r="B189" s="203" t="s">
        <v>108</v>
      </c>
      <c r="C189" s="252" t="s">
        <v>332</v>
      </c>
      <c r="D189" s="306">
        <f>D191</f>
        <v>60000</v>
      </c>
      <c r="E189" s="306">
        <f>E191</f>
        <v>0</v>
      </c>
      <c r="F189" s="306">
        <f>D189+E189</f>
        <v>60000</v>
      </c>
    </row>
    <row r="190" spans="1:7">
      <c r="A190" s="376"/>
      <c r="B190" s="162"/>
      <c r="C190" s="19"/>
      <c r="D190" s="215"/>
      <c r="E190" s="215"/>
      <c r="F190" s="215"/>
    </row>
    <row r="191" spans="1:7">
      <c r="A191" s="377"/>
      <c r="B191" s="171">
        <v>32</v>
      </c>
      <c r="C191" s="172" t="s">
        <v>35</v>
      </c>
      <c r="D191" s="73">
        <f>D192+D193</f>
        <v>60000</v>
      </c>
      <c r="E191" s="73">
        <f>E192+E193</f>
        <v>0</v>
      </c>
      <c r="F191" s="73">
        <f>D191+E191</f>
        <v>60000</v>
      </c>
    </row>
    <row r="192" spans="1:7">
      <c r="A192" s="222" t="s">
        <v>583</v>
      </c>
      <c r="B192" s="170">
        <v>323</v>
      </c>
      <c r="C192" s="12" t="s">
        <v>41</v>
      </c>
      <c r="D192" s="70">
        <v>40000</v>
      </c>
      <c r="E192" s="70">
        <v>0</v>
      </c>
      <c r="F192" s="70">
        <f>D192+E192</f>
        <v>40000</v>
      </c>
    </row>
    <row r="193" spans="1:6" ht="26.25">
      <c r="A193" s="222" t="s">
        <v>347</v>
      </c>
      <c r="B193" s="170">
        <v>329</v>
      </c>
      <c r="C193" s="12" t="s">
        <v>43</v>
      </c>
      <c r="D193" s="70">
        <v>20000</v>
      </c>
      <c r="E193" s="70">
        <v>0</v>
      </c>
      <c r="F193" s="70">
        <f>D193+E193</f>
        <v>20000</v>
      </c>
    </row>
    <row r="194" spans="1:6">
      <c r="A194" s="338"/>
      <c r="B194" s="339"/>
      <c r="C194" s="244"/>
      <c r="D194" s="211"/>
      <c r="E194" s="211"/>
      <c r="F194" s="211"/>
    </row>
    <row r="195" spans="1:6" ht="30" customHeight="1">
      <c r="A195" s="229" t="s">
        <v>26</v>
      </c>
      <c r="B195" s="302" t="s">
        <v>251</v>
      </c>
      <c r="C195" s="230" t="s">
        <v>331</v>
      </c>
      <c r="D195" s="231">
        <f>D197</f>
        <v>400000</v>
      </c>
      <c r="E195" s="233">
        <v>60000</v>
      </c>
      <c r="F195" s="231">
        <f>D195+E195</f>
        <v>460000</v>
      </c>
    </row>
    <row r="196" spans="1:6" s="188" customFormat="1">
      <c r="A196" s="332"/>
      <c r="B196" s="256"/>
      <c r="C196" s="257"/>
      <c r="D196" s="333"/>
      <c r="E196" s="258"/>
      <c r="F196" s="333"/>
    </row>
    <row r="197" spans="1:6">
      <c r="A197" s="168"/>
      <c r="B197" s="171">
        <v>38</v>
      </c>
      <c r="C197" s="172" t="s">
        <v>76</v>
      </c>
      <c r="D197" s="86">
        <f>D198</f>
        <v>400000</v>
      </c>
      <c r="E197" s="73">
        <v>60000</v>
      </c>
      <c r="F197" s="86">
        <f>D197+E197</f>
        <v>460000</v>
      </c>
    </row>
    <row r="198" spans="1:6">
      <c r="A198" s="16" t="s">
        <v>584</v>
      </c>
      <c r="B198" s="170">
        <v>381</v>
      </c>
      <c r="C198" s="12" t="s">
        <v>366</v>
      </c>
      <c r="D198" s="88">
        <v>400000</v>
      </c>
      <c r="E198" s="70">
        <v>60000</v>
      </c>
      <c r="F198" s="88">
        <f>D198+E198</f>
        <v>460000</v>
      </c>
    </row>
    <row r="199" spans="1:6">
      <c r="A199" s="16"/>
      <c r="B199" s="146"/>
      <c r="C199" s="34"/>
      <c r="D199" s="37"/>
      <c r="E199" s="26"/>
      <c r="F199" s="37"/>
    </row>
    <row r="200" spans="1:6" ht="26.25">
      <c r="A200" s="229" t="s">
        <v>26</v>
      </c>
      <c r="B200" s="203" t="s">
        <v>334</v>
      </c>
      <c r="C200" s="230" t="s">
        <v>713</v>
      </c>
      <c r="D200" s="231">
        <f>D202</f>
        <v>100000</v>
      </c>
      <c r="E200" s="233">
        <f>E202</f>
        <v>150000</v>
      </c>
      <c r="F200" s="231">
        <f>D200+E200</f>
        <v>250000</v>
      </c>
    </row>
    <row r="201" spans="1:6">
      <c r="A201" s="16"/>
      <c r="B201" s="146"/>
      <c r="C201" s="34"/>
      <c r="D201" s="37"/>
      <c r="E201" s="26"/>
      <c r="F201" s="37"/>
    </row>
    <row r="202" spans="1:6">
      <c r="A202" s="16"/>
      <c r="B202" s="171">
        <v>32</v>
      </c>
      <c r="C202" s="172" t="s">
        <v>35</v>
      </c>
      <c r="D202" s="86">
        <f>D203+D204</f>
        <v>100000</v>
      </c>
      <c r="E202" s="73">
        <f>E203+E204</f>
        <v>150000</v>
      </c>
      <c r="F202" s="86">
        <f>D202+E202</f>
        <v>250000</v>
      </c>
    </row>
    <row r="203" spans="1:6" ht="26.25">
      <c r="A203" s="16" t="s">
        <v>348</v>
      </c>
      <c r="B203" s="170">
        <v>322</v>
      </c>
      <c r="C203" s="12" t="s">
        <v>39</v>
      </c>
      <c r="D203" s="88">
        <v>100000</v>
      </c>
      <c r="E203" s="70">
        <v>50000</v>
      </c>
      <c r="F203" s="88">
        <f>D203+E203</f>
        <v>150000</v>
      </c>
    </row>
    <row r="204" spans="1:6">
      <c r="A204" s="16" t="s">
        <v>724</v>
      </c>
      <c r="B204" s="170">
        <v>323</v>
      </c>
      <c r="C204" s="12" t="s">
        <v>41</v>
      </c>
      <c r="D204" s="88">
        <v>0</v>
      </c>
      <c r="E204" s="70">
        <v>100000</v>
      </c>
      <c r="F204" s="88">
        <f>D204+E204</f>
        <v>100000</v>
      </c>
    </row>
    <row r="205" spans="1:6">
      <c r="A205" s="16"/>
      <c r="B205" s="170"/>
      <c r="C205" s="12"/>
      <c r="D205" s="88"/>
      <c r="E205" s="70"/>
      <c r="F205" s="88"/>
    </row>
    <row r="206" spans="1:6" ht="19.5" customHeight="1">
      <c r="A206" s="507" t="s">
        <v>26</v>
      </c>
      <c r="B206" s="508" t="s">
        <v>335</v>
      </c>
      <c r="C206" s="505" t="s">
        <v>107</v>
      </c>
      <c r="D206" s="506">
        <f>D208+D212</f>
        <v>220000</v>
      </c>
      <c r="E206" s="506">
        <f>E208+E212</f>
        <v>150000</v>
      </c>
      <c r="F206" s="506">
        <f>D206+E206</f>
        <v>370000</v>
      </c>
    </row>
    <row r="207" spans="1:6" ht="15.75">
      <c r="A207" s="167"/>
      <c r="B207" s="148"/>
      <c r="C207" s="81"/>
      <c r="D207" s="67"/>
      <c r="E207" s="67"/>
      <c r="F207" s="67"/>
    </row>
    <row r="208" spans="1:6">
      <c r="A208" s="168"/>
      <c r="B208" s="20">
        <v>32</v>
      </c>
      <c r="C208" s="7" t="s">
        <v>35</v>
      </c>
      <c r="D208" s="11">
        <f>D209+D210</f>
        <v>220000</v>
      </c>
      <c r="E208" s="10">
        <f>E209+E210</f>
        <v>100000</v>
      </c>
      <c r="F208" s="11">
        <f>D208+E208</f>
        <v>320000</v>
      </c>
    </row>
    <row r="209" spans="1:6" ht="26.25">
      <c r="A209" s="16" t="s">
        <v>349</v>
      </c>
      <c r="B209" s="234">
        <v>322</v>
      </c>
      <c r="C209" s="13" t="s">
        <v>39</v>
      </c>
      <c r="D209" s="17">
        <v>150000</v>
      </c>
      <c r="E209" s="213">
        <v>100000</v>
      </c>
      <c r="F209" s="17">
        <f>D209+E209</f>
        <v>250000</v>
      </c>
    </row>
    <row r="210" spans="1:6">
      <c r="A210" s="16" t="s">
        <v>390</v>
      </c>
      <c r="B210" s="234">
        <v>323</v>
      </c>
      <c r="C210" s="13" t="s">
        <v>98</v>
      </c>
      <c r="D210" s="17">
        <v>70000</v>
      </c>
      <c r="E210" s="213">
        <v>0</v>
      </c>
      <c r="F210" s="17">
        <f>D210+E210</f>
        <v>70000</v>
      </c>
    </row>
    <row r="211" spans="1:6">
      <c r="A211" s="16"/>
      <c r="B211" s="234"/>
      <c r="C211" s="13"/>
      <c r="D211" s="17"/>
      <c r="E211" s="213"/>
      <c r="F211" s="17"/>
    </row>
    <row r="212" spans="1:6">
      <c r="A212" s="168"/>
      <c r="B212" s="20">
        <v>38</v>
      </c>
      <c r="C212" s="7" t="s">
        <v>50</v>
      </c>
      <c r="D212" s="11">
        <v>0</v>
      </c>
      <c r="E212" s="10">
        <v>50000</v>
      </c>
      <c r="F212" s="11">
        <f>D212+E212</f>
        <v>50000</v>
      </c>
    </row>
    <row r="213" spans="1:6">
      <c r="A213" s="16" t="s">
        <v>770</v>
      </c>
      <c r="B213" s="234">
        <v>381</v>
      </c>
      <c r="C213" s="13" t="s">
        <v>51</v>
      </c>
      <c r="D213" s="17">
        <v>0</v>
      </c>
      <c r="E213" s="213">
        <v>50000</v>
      </c>
      <c r="F213" s="17">
        <f>D213+E213</f>
        <v>50000</v>
      </c>
    </row>
    <row r="214" spans="1:6">
      <c r="A214" s="16"/>
      <c r="B214" s="234"/>
      <c r="C214" s="13"/>
      <c r="D214" s="17"/>
      <c r="E214" s="213"/>
      <c r="F214" s="17"/>
    </row>
    <row r="215" spans="1:6" ht="54.75" customHeight="1">
      <c r="A215" s="507" t="s">
        <v>26</v>
      </c>
      <c r="B215" s="508" t="s">
        <v>336</v>
      </c>
      <c r="C215" s="505" t="s">
        <v>502</v>
      </c>
      <c r="D215" s="506">
        <v>270000</v>
      </c>
      <c r="E215" s="506">
        <v>0</v>
      </c>
      <c r="F215" s="506">
        <f>D215+E215</f>
        <v>270000</v>
      </c>
    </row>
    <row r="216" spans="1:6" ht="15.75">
      <c r="A216" s="167"/>
      <c r="B216" s="148"/>
      <c r="C216" s="81"/>
      <c r="D216" s="67"/>
      <c r="E216" s="67"/>
      <c r="F216" s="67"/>
    </row>
    <row r="217" spans="1:6">
      <c r="A217" s="168"/>
      <c r="B217" s="20">
        <v>38</v>
      </c>
      <c r="C217" s="7" t="s">
        <v>76</v>
      </c>
      <c r="D217" s="11">
        <v>270000</v>
      </c>
      <c r="E217" s="10">
        <v>0</v>
      </c>
      <c r="F217" s="11">
        <f>D217+E217</f>
        <v>270000</v>
      </c>
    </row>
    <row r="218" spans="1:6">
      <c r="A218" s="16" t="s">
        <v>407</v>
      </c>
      <c r="B218" s="234">
        <v>381</v>
      </c>
      <c r="C218" s="13" t="s">
        <v>51</v>
      </c>
      <c r="D218" s="17">
        <v>270000</v>
      </c>
      <c r="E218" s="213">
        <v>0</v>
      </c>
      <c r="F218" s="17">
        <f>D218+E218</f>
        <v>270000</v>
      </c>
    </row>
    <row r="219" spans="1:6">
      <c r="A219" s="16"/>
      <c r="B219" s="234"/>
      <c r="C219" s="13"/>
      <c r="D219" s="17"/>
      <c r="E219" s="213"/>
      <c r="F219" s="17"/>
    </row>
    <row r="220" spans="1:6" ht="41.25" customHeight="1">
      <c r="A220" s="383" t="s">
        <v>26</v>
      </c>
      <c r="B220" s="384" t="s">
        <v>518</v>
      </c>
      <c r="C220" s="385" t="s">
        <v>436</v>
      </c>
      <c r="D220" s="386">
        <f>D222</f>
        <v>350000</v>
      </c>
      <c r="E220" s="386">
        <f>E222</f>
        <v>100000</v>
      </c>
      <c r="F220" s="386">
        <f>D220+E220</f>
        <v>450000</v>
      </c>
    </row>
    <row r="221" spans="1:6" ht="15.75" customHeight="1">
      <c r="A221" s="16"/>
      <c r="B221" s="170"/>
      <c r="C221" s="12"/>
      <c r="D221" s="70"/>
      <c r="E221" s="70"/>
      <c r="F221" s="70"/>
    </row>
    <row r="222" spans="1:6" ht="15.75" customHeight="1">
      <c r="A222" s="168"/>
      <c r="B222" s="171">
        <v>38</v>
      </c>
      <c r="C222" s="172" t="s">
        <v>76</v>
      </c>
      <c r="D222" s="73">
        <f>D223+D224</f>
        <v>350000</v>
      </c>
      <c r="E222" s="73">
        <f>E223+E224</f>
        <v>100000</v>
      </c>
      <c r="F222" s="73">
        <f>D222+E222</f>
        <v>450000</v>
      </c>
    </row>
    <row r="223" spans="1:6" ht="30" customHeight="1">
      <c r="A223" s="16" t="s">
        <v>651</v>
      </c>
      <c r="B223" s="170">
        <v>381</v>
      </c>
      <c r="C223" s="12" t="s">
        <v>612</v>
      </c>
      <c r="D223" s="70">
        <v>350000</v>
      </c>
      <c r="E223" s="70">
        <v>0</v>
      </c>
      <c r="F223" s="70">
        <f>D223+E223</f>
        <v>350000</v>
      </c>
    </row>
    <row r="224" spans="1:6" ht="30" customHeight="1">
      <c r="A224" s="16" t="s">
        <v>725</v>
      </c>
      <c r="B224" s="170">
        <v>382</v>
      </c>
      <c r="C224" s="12" t="s">
        <v>714</v>
      </c>
      <c r="D224" s="70">
        <v>0</v>
      </c>
      <c r="E224" s="70">
        <v>100000</v>
      </c>
      <c r="F224" s="70">
        <f>D224+E224</f>
        <v>100000</v>
      </c>
    </row>
    <row r="225" spans="1:6" ht="16.5" customHeight="1">
      <c r="A225" s="16"/>
      <c r="B225" s="170"/>
      <c r="C225" s="12"/>
      <c r="D225" s="70"/>
      <c r="E225" s="70"/>
      <c r="F225" s="70"/>
    </row>
    <row r="226" spans="1:6" ht="31.5" customHeight="1">
      <c r="A226" s="383" t="s">
        <v>26</v>
      </c>
      <c r="B226" s="384" t="s">
        <v>638</v>
      </c>
      <c r="C226" s="385" t="s">
        <v>570</v>
      </c>
      <c r="D226" s="386">
        <f>D228</f>
        <v>100000</v>
      </c>
      <c r="E226" s="386">
        <v>-85000</v>
      </c>
      <c r="F226" s="386">
        <f>D226+E226</f>
        <v>15000</v>
      </c>
    </row>
    <row r="227" spans="1:6" ht="15" customHeight="1">
      <c r="A227" s="16"/>
      <c r="B227" s="170"/>
      <c r="C227" s="12"/>
      <c r="D227" s="70"/>
      <c r="E227" s="70"/>
      <c r="F227" s="70"/>
    </row>
    <row r="228" spans="1:6" ht="16.5" customHeight="1">
      <c r="A228" s="168"/>
      <c r="B228" s="171">
        <v>38</v>
      </c>
      <c r="C228" s="172" t="s">
        <v>76</v>
      </c>
      <c r="D228" s="73">
        <f>D229</f>
        <v>100000</v>
      </c>
      <c r="E228" s="73">
        <v>-85000</v>
      </c>
      <c r="F228" s="73">
        <f>D228+E228</f>
        <v>15000</v>
      </c>
    </row>
    <row r="229" spans="1:6" ht="30" customHeight="1">
      <c r="A229" s="16" t="s">
        <v>652</v>
      </c>
      <c r="B229" s="170">
        <v>381</v>
      </c>
      <c r="C229" s="12" t="s">
        <v>612</v>
      </c>
      <c r="D229" s="70">
        <v>100000</v>
      </c>
      <c r="E229" s="70">
        <v>-85000</v>
      </c>
      <c r="F229" s="70">
        <f>D229+E229</f>
        <v>15000</v>
      </c>
    </row>
    <row r="230" spans="1:6" ht="12.75" customHeight="1">
      <c r="A230" s="16"/>
      <c r="B230" s="170"/>
      <c r="C230" s="12"/>
      <c r="D230" s="70"/>
      <c r="E230" s="70"/>
      <c r="F230" s="70"/>
    </row>
    <row r="231" spans="1:6" ht="41.25" customHeight="1">
      <c r="A231" s="383" t="s">
        <v>26</v>
      </c>
      <c r="B231" s="384" t="s">
        <v>435</v>
      </c>
      <c r="C231" s="385" t="s">
        <v>609</v>
      </c>
      <c r="D231" s="386">
        <v>40000</v>
      </c>
      <c r="E231" s="386">
        <v>-40000</v>
      </c>
      <c r="F231" s="386">
        <f>D231+E231</f>
        <v>0</v>
      </c>
    </row>
    <row r="232" spans="1:6" ht="16.5" customHeight="1">
      <c r="A232" s="16"/>
      <c r="B232" s="170"/>
      <c r="C232" s="12"/>
      <c r="D232" s="70"/>
      <c r="E232" s="70"/>
      <c r="F232" s="70"/>
    </row>
    <row r="233" spans="1:6" ht="30" customHeight="1">
      <c r="A233" s="168"/>
      <c r="B233" s="171">
        <v>38</v>
      </c>
      <c r="C233" s="172" t="s">
        <v>50</v>
      </c>
      <c r="D233" s="73">
        <v>40000</v>
      </c>
      <c r="E233" s="73">
        <v>-40000</v>
      </c>
      <c r="F233" s="73">
        <f>D233+E233</f>
        <v>0</v>
      </c>
    </row>
    <row r="234" spans="1:6" ht="26.25" customHeight="1">
      <c r="A234" s="16" t="s">
        <v>506</v>
      </c>
      <c r="B234" s="170">
        <v>381</v>
      </c>
      <c r="C234" s="12" t="s">
        <v>51</v>
      </c>
      <c r="D234" s="70">
        <v>40000</v>
      </c>
      <c r="E234" s="70">
        <v>-40000</v>
      </c>
      <c r="F234" s="70">
        <f>D234+E234</f>
        <v>0</v>
      </c>
    </row>
    <row r="235" spans="1:6" ht="15.75" customHeight="1">
      <c r="A235" s="16"/>
      <c r="B235" s="170"/>
      <c r="C235" s="12"/>
      <c r="D235" s="70"/>
      <c r="E235" s="70"/>
      <c r="F235" s="70"/>
    </row>
    <row r="236" spans="1:6" ht="15.75">
      <c r="A236" s="547" t="s">
        <v>24</v>
      </c>
      <c r="B236" s="551">
        <v>1005</v>
      </c>
      <c r="C236" s="549" t="s">
        <v>109</v>
      </c>
      <c r="D236" s="556">
        <f>D238+D244+D249+D261</f>
        <v>5870000</v>
      </c>
      <c r="E236" s="550">
        <f>E238+E244+E249+E261</f>
        <v>0</v>
      </c>
      <c r="F236" s="556">
        <f>D236+E236</f>
        <v>5870000</v>
      </c>
    </row>
    <row r="237" spans="1:6" ht="16.5" customHeight="1">
      <c r="A237" s="133"/>
      <c r="B237" s="146"/>
      <c r="C237" s="34"/>
      <c r="D237" s="26"/>
      <c r="E237" s="26"/>
      <c r="F237" s="26"/>
    </row>
    <row r="238" spans="1:6" ht="36" customHeight="1">
      <c r="A238" s="507" t="s">
        <v>26</v>
      </c>
      <c r="B238" s="508" t="s">
        <v>110</v>
      </c>
      <c r="C238" s="505" t="s">
        <v>111</v>
      </c>
      <c r="D238" s="506">
        <f>D240</f>
        <v>4300000</v>
      </c>
      <c r="E238" s="506">
        <f>E240</f>
        <v>0</v>
      </c>
      <c r="F238" s="506">
        <f>D238+E238</f>
        <v>4300000</v>
      </c>
    </row>
    <row r="239" spans="1:6" ht="18" customHeight="1">
      <c r="A239" s="34"/>
      <c r="B239" s="146"/>
      <c r="C239" s="442"/>
      <c r="D239" s="443"/>
      <c r="E239" s="444"/>
      <c r="F239" s="443"/>
    </row>
    <row r="240" spans="1:6" ht="57.75" customHeight="1">
      <c r="A240" s="163"/>
      <c r="B240" s="162">
        <v>37</v>
      </c>
      <c r="C240" s="19" t="s">
        <v>112</v>
      </c>
      <c r="D240" s="215">
        <f>D241+D242</f>
        <v>4300000</v>
      </c>
      <c r="E240" s="10">
        <f>E241+E242</f>
        <v>0</v>
      </c>
      <c r="F240" s="215">
        <f>D240+E240</f>
        <v>4300000</v>
      </c>
    </row>
    <row r="241" spans="1:6" ht="29.25" customHeight="1">
      <c r="A241" s="16" t="s">
        <v>432</v>
      </c>
      <c r="B241" s="170">
        <v>372</v>
      </c>
      <c r="C241" s="13" t="s">
        <v>113</v>
      </c>
      <c r="D241" s="213">
        <v>2500000</v>
      </c>
      <c r="E241" s="213">
        <v>0</v>
      </c>
      <c r="F241" s="213">
        <f>D241+E241</f>
        <v>2500000</v>
      </c>
    </row>
    <row r="242" spans="1:6" ht="64.5" customHeight="1">
      <c r="A242" s="169">
        <v>61</v>
      </c>
      <c r="B242" s="170">
        <v>372</v>
      </c>
      <c r="C242" s="13" t="s">
        <v>114</v>
      </c>
      <c r="D242" s="17">
        <v>1800000</v>
      </c>
      <c r="E242" s="213">
        <v>0</v>
      </c>
      <c r="F242" s="17">
        <f>D242+E242</f>
        <v>1800000</v>
      </c>
    </row>
    <row r="243" spans="1:6">
      <c r="A243" s="169"/>
      <c r="B243" s="170"/>
      <c r="C243" s="12"/>
      <c r="D243" s="88"/>
      <c r="E243" s="70"/>
      <c r="F243" s="88"/>
    </row>
    <row r="244" spans="1:6" ht="51.75">
      <c r="A244" s="511" t="s">
        <v>26</v>
      </c>
      <c r="B244" s="384" t="s">
        <v>115</v>
      </c>
      <c r="C244" s="512" t="s">
        <v>458</v>
      </c>
      <c r="D244" s="513">
        <f>D246</f>
        <v>800000</v>
      </c>
      <c r="E244" s="386">
        <v>0</v>
      </c>
      <c r="F244" s="513">
        <f>D244+E244</f>
        <v>800000</v>
      </c>
    </row>
    <row r="245" spans="1:6" ht="17.25" customHeight="1">
      <c r="A245" s="34"/>
      <c r="B245" s="146"/>
      <c r="C245" s="34"/>
      <c r="D245" s="3"/>
      <c r="E245" s="26"/>
      <c r="F245" s="3"/>
    </row>
    <row r="246" spans="1:6" ht="51.75">
      <c r="A246" s="163"/>
      <c r="B246" s="162">
        <v>37</v>
      </c>
      <c r="C246" s="19" t="s">
        <v>112</v>
      </c>
      <c r="D246" s="215">
        <f>D247</f>
        <v>800000</v>
      </c>
      <c r="E246" s="10">
        <v>0</v>
      </c>
      <c r="F246" s="215">
        <f>D246+E246</f>
        <v>800000</v>
      </c>
    </row>
    <row r="247" spans="1:6" ht="39">
      <c r="A247" s="16" t="s">
        <v>507</v>
      </c>
      <c r="B247" s="170">
        <v>372</v>
      </c>
      <c r="C247" s="12" t="s">
        <v>459</v>
      </c>
      <c r="D247" s="70">
        <v>800000</v>
      </c>
      <c r="E247" s="70">
        <v>0</v>
      </c>
      <c r="F247" s="70">
        <f>D247+E247</f>
        <v>800000</v>
      </c>
    </row>
    <row r="248" spans="1:6">
      <c r="A248" s="169"/>
      <c r="B248" s="170"/>
      <c r="C248" s="12"/>
      <c r="D248" s="88"/>
      <c r="E248" s="70"/>
      <c r="F248" s="88"/>
    </row>
    <row r="249" spans="1:6">
      <c r="A249" s="385" t="s">
        <v>26</v>
      </c>
      <c r="B249" s="384" t="s">
        <v>391</v>
      </c>
      <c r="C249" s="385" t="s">
        <v>116</v>
      </c>
      <c r="D249" s="514">
        <f>D251+D254+D257</f>
        <v>600000</v>
      </c>
      <c r="E249" s="643">
        <f>E251+E254+E257</f>
        <v>0</v>
      </c>
      <c r="F249" s="514">
        <f>D249+E249</f>
        <v>600000</v>
      </c>
    </row>
    <row r="250" spans="1:6">
      <c r="A250" s="646"/>
      <c r="B250" s="528"/>
      <c r="C250" s="646"/>
      <c r="D250" s="713"/>
      <c r="E250" s="714"/>
      <c r="F250" s="713"/>
    </row>
    <row r="251" spans="1:6">
      <c r="A251" s="646"/>
      <c r="B251" s="528">
        <v>32</v>
      </c>
      <c r="C251" s="646" t="s">
        <v>35</v>
      </c>
      <c r="D251" s="713">
        <v>0</v>
      </c>
      <c r="E251" s="714">
        <v>50000</v>
      </c>
      <c r="F251" s="713">
        <f>D251+E251</f>
        <v>50000</v>
      </c>
    </row>
    <row r="252" spans="1:6" ht="26.25">
      <c r="A252" s="650" t="s">
        <v>805</v>
      </c>
      <c r="B252" s="715">
        <v>329</v>
      </c>
      <c r="C252" s="650" t="s">
        <v>43</v>
      </c>
      <c r="D252" s="716">
        <v>0</v>
      </c>
      <c r="E252" s="717">
        <v>50000</v>
      </c>
      <c r="F252" s="716">
        <f>D252+E252</f>
        <v>50000</v>
      </c>
    </row>
    <row r="253" spans="1:6" ht="15.75">
      <c r="A253" s="151"/>
      <c r="B253" s="152"/>
      <c r="C253" s="174"/>
      <c r="D253" s="62"/>
      <c r="E253" s="26"/>
      <c r="F253" s="62"/>
    </row>
    <row r="254" spans="1:6" ht="39">
      <c r="A254" s="390"/>
      <c r="B254" s="162">
        <v>36</v>
      </c>
      <c r="C254" s="19" t="s">
        <v>392</v>
      </c>
      <c r="D254" s="215">
        <f>D255</f>
        <v>100000</v>
      </c>
      <c r="E254" s="73">
        <v>-50000</v>
      </c>
      <c r="F254" s="215">
        <f>D254+E254</f>
        <v>50000</v>
      </c>
    </row>
    <row r="255" spans="1:6" ht="26.25">
      <c r="A255" s="163" t="s">
        <v>653</v>
      </c>
      <c r="B255" s="160">
        <v>366</v>
      </c>
      <c r="C255" s="18" t="s">
        <v>228</v>
      </c>
      <c r="D255" s="236">
        <v>100000</v>
      </c>
      <c r="E255" s="70">
        <v>-50000</v>
      </c>
      <c r="F255" s="236">
        <f>D255+E255</f>
        <v>50000</v>
      </c>
    </row>
    <row r="256" spans="1:6" ht="15.75">
      <c r="A256" s="151"/>
      <c r="B256" s="152"/>
      <c r="C256" s="174"/>
      <c r="D256" s="62"/>
      <c r="E256" s="26"/>
      <c r="F256" s="62"/>
    </row>
    <row r="257" spans="1:6">
      <c r="A257" s="12"/>
      <c r="B257" s="162">
        <v>38</v>
      </c>
      <c r="C257" s="19" t="s">
        <v>76</v>
      </c>
      <c r="D257" s="215">
        <f>D258+D259</f>
        <v>500000</v>
      </c>
      <c r="E257" s="10">
        <f>E258+E259</f>
        <v>0</v>
      </c>
      <c r="F257" s="215">
        <f>D257+E257</f>
        <v>500000</v>
      </c>
    </row>
    <row r="258" spans="1:6">
      <c r="A258" s="169">
        <v>64</v>
      </c>
      <c r="B258" s="170">
        <v>381</v>
      </c>
      <c r="C258" s="12" t="s">
        <v>51</v>
      </c>
      <c r="D258" s="70">
        <v>100000</v>
      </c>
      <c r="E258" s="70">
        <v>0</v>
      </c>
      <c r="F258" s="70">
        <f>D258+E258</f>
        <v>100000</v>
      </c>
    </row>
    <row r="259" spans="1:6">
      <c r="A259" s="169">
        <v>65</v>
      </c>
      <c r="B259" s="170">
        <v>382</v>
      </c>
      <c r="C259" s="12" t="s">
        <v>52</v>
      </c>
      <c r="D259" s="70">
        <v>400000</v>
      </c>
      <c r="E259" s="70">
        <v>0</v>
      </c>
      <c r="F259" s="70">
        <f>D259+E259</f>
        <v>400000</v>
      </c>
    </row>
    <row r="260" spans="1:6">
      <c r="A260" s="169"/>
      <c r="B260" s="170"/>
      <c r="C260" s="12"/>
      <c r="D260" s="70"/>
      <c r="E260" s="70"/>
      <c r="F260" s="70"/>
    </row>
    <row r="261" spans="1:6" ht="26.25">
      <c r="A261" s="408" t="s">
        <v>26</v>
      </c>
      <c r="B261" s="409" t="s">
        <v>427</v>
      </c>
      <c r="C261" s="410" t="s">
        <v>460</v>
      </c>
      <c r="D261" s="411">
        <v>170000</v>
      </c>
      <c r="E261" s="411">
        <v>0</v>
      </c>
      <c r="F261" s="411">
        <f>D261+E261</f>
        <v>170000</v>
      </c>
    </row>
    <row r="262" spans="1:6">
      <c r="A262" s="169"/>
      <c r="B262" s="170"/>
      <c r="C262" s="12"/>
      <c r="D262" s="70"/>
      <c r="E262" s="70"/>
      <c r="F262" s="70"/>
    </row>
    <row r="263" spans="1:6">
      <c r="A263" s="329"/>
      <c r="B263" s="171">
        <v>38</v>
      </c>
      <c r="C263" s="172" t="s">
        <v>76</v>
      </c>
      <c r="D263" s="73">
        <v>170000</v>
      </c>
      <c r="E263" s="73">
        <v>0</v>
      </c>
      <c r="F263" s="73">
        <f>D263+E263</f>
        <v>170000</v>
      </c>
    </row>
    <row r="264" spans="1:6">
      <c r="A264" s="169">
        <v>66</v>
      </c>
      <c r="B264" s="170">
        <v>381</v>
      </c>
      <c r="C264" s="12" t="s">
        <v>51</v>
      </c>
      <c r="D264" s="70">
        <v>170000</v>
      </c>
      <c r="E264" s="70">
        <v>0</v>
      </c>
      <c r="F264" s="70">
        <f>D264+E264</f>
        <v>170000</v>
      </c>
    </row>
    <row r="265" spans="1:6">
      <c r="A265" s="137"/>
      <c r="B265" s="146"/>
      <c r="C265" s="34"/>
      <c r="D265" s="26"/>
      <c r="E265" s="26"/>
      <c r="F265" s="26"/>
    </row>
    <row r="266" spans="1:6" ht="33" customHeight="1">
      <c r="A266" s="552" t="s">
        <v>24</v>
      </c>
      <c r="B266" s="553">
        <v>1006</v>
      </c>
      <c r="C266" s="554" t="s">
        <v>117</v>
      </c>
      <c r="D266" s="555">
        <f>D268+D273+D278+D283+D288+D293+D310+D319</f>
        <v>10171000</v>
      </c>
      <c r="E266" s="555">
        <f>E268+E273+E278+E283+E288+E293+E310+E319</f>
        <v>235000</v>
      </c>
      <c r="F266" s="555">
        <f>D266+E266</f>
        <v>10406000</v>
      </c>
    </row>
    <row r="267" spans="1:6">
      <c r="A267" s="34"/>
      <c r="B267" s="146"/>
      <c r="C267" s="34"/>
      <c r="D267" s="26"/>
      <c r="E267" s="26"/>
      <c r="F267" s="26"/>
    </row>
    <row r="268" spans="1:6" ht="54.75" customHeight="1">
      <c r="A268" s="507" t="s">
        <v>26</v>
      </c>
      <c r="B268" s="508" t="s">
        <v>230</v>
      </c>
      <c r="C268" s="505" t="s">
        <v>424</v>
      </c>
      <c r="D268" s="506">
        <f>D270</f>
        <v>2550000</v>
      </c>
      <c r="E268" s="506">
        <v>450000</v>
      </c>
      <c r="F268" s="506">
        <f>D268+E268</f>
        <v>3000000</v>
      </c>
    </row>
    <row r="269" spans="1:6" ht="20.25" customHeight="1">
      <c r="A269" s="34"/>
      <c r="B269" s="146"/>
      <c r="C269" s="34"/>
      <c r="D269" s="3"/>
      <c r="E269" s="26"/>
      <c r="F269" s="3"/>
    </row>
    <row r="270" spans="1:6" s="188" customFormat="1" ht="56.25" customHeight="1">
      <c r="A270" s="12"/>
      <c r="B270" s="162">
        <v>37</v>
      </c>
      <c r="C270" s="19" t="s">
        <v>112</v>
      </c>
      <c r="D270" s="215">
        <f>D271</f>
        <v>2550000</v>
      </c>
      <c r="E270" s="10">
        <v>450000</v>
      </c>
      <c r="F270" s="215">
        <f>D270+E270</f>
        <v>3000000</v>
      </c>
    </row>
    <row r="271" spans="1:6" ht="54" customHeight="1">
      <c r="A271" s="169">
        <v>67</v>
      </c>
      <c r="B271" s="170">
        <v>372</v>
      </c>
      <c r="C271" s="13" t="s">
        <v>330</v>
      </c>
      <c r="D271" s="70">
        <v>2550000</v>
      </c>
      <c r="E271" s="70">
        <v>450000</v>
      </c>
      <c r="F271" s="70">
        <f>D271+E271</f>
        <v>3000000</v>
      </c>
    </row>
    <row r="272" spans="1:6" ht="17.25" customHeight="1">
      <c r="A272" s="169"/>
      <c r="B272" s="170"/>
      <c r="C272" s="13"/>
      <c r="D272" s="70"/>
      <c r="E272" s="70"/>
      <c r="F272" s="70"/>
    </row>
    <row r="273" spans="1:6" ht="27.75" customHeight="1">
      <c r="A273" s="301" t="s">
        <v>26</v>
      </c>
      <c r="B273" s="302" t="s">
        <v>382</v>
      </c>
      <c r="C273" s="252" t="s">
        <v>461</v>
      </c>
      <c r="D273" s="233">
        <v>3200000</v>
      </c>
      <c r="E273" s="233">
        <v>0</v>
      </c>
      <c r="F273" s="233">
        <f>D273+E273</f>
        <v>3200000</v>
      </c>
    </row>
    <row r="274" spans="1:6" s="584" customFormat="1" ht="17.25" customHeight="1">
      <c r="A274" s="527"/>
      <c r="B274" s="528"/>
      <c r="C274" s="529"/>
      <c r="D274" s="530"/>
      <c r="E274" s="530"/>
      <c r="F274" s="530"/>
    </row>
    <row r="275" spans="1:6" s="188" customFormat="1" ht="57.75" customHeight="1">
      <c r="A275" s="255"/>
      <c r="B275" s="256">
        <v>37</v>
      </c>
      <c r="C275" s="19" t="s">
        <v>112</v>
      </c>
      <c r="D275" s="258">
        <v>3200000</v>
      </c>
      <c r="E275" s="258">
        <v>0</v>
      </c>
      <c r="F275" s="258">
        <f>D275+E275</f>
        <v>3200000</v>
      </c>
    </row>
    <row r="276" spans="1:6" s="188" customFormat="1" ht="57" customHeight="1">
      <c r="A276" s="169">
        <v>68</v>
      </c>
      <c r="B276" s="170">
        <v>372</v>
      </c>
      <c r="C276" s="13" t="s">
        <v>330</v>
      </c>
      <c r="D276" s="70">
        <v>3200000</v>
      </c>
      <c r="E276" s="70">
        <v>0</v>
      </c>
      <c r="F276" s="70">
        <f>D276+E276</f>
        <v>3200000</v>
      </c>
    </row>
    <row r="277" spans="1:6" ht="15.75" customHeight="1">
      <c r="A277" s="169"/>
      <c r="B277" s="170"/>
      <c r="C277" s="13"/>
      <c r="D277" s="70"/>
      <c r="E277" s="70"/>
      <c r="F277" s="70"/>
    </row>
    <row r="278" spans="1:6" ht="39">
      <c r="A278" s="301" t="s">
        <v>26</v>
      </c>
      <c r="B278" s="302" t="s">
        <v>383</v>
      </c>
      <c r="C278" s="252" t="s">
        <v>423</v>
      </c>
      <c r="D278" s="233">
        <f>D280</f>
        <v>200000</v>
      </c>
      <c r="E278" s="233">
        <v>0</v>
      </c>
      <c r="F278" s="233">
        <f>D278+E278</f>
        <v>200000</v>
      </c>
    </row>
    <row r="279" spans="1:6" ht="15.75" customHeight="1">
      <c r="A279" s="255"/>
      <c r="B279" s="256"/>
      <c r="C279" s="19"/>
      <c r="D279" s="258"/>
      <c r="E279" s="258"/>
      <c r="F279" s="258"/>
    </row>
    <row r="280" spans="1:6" ht="51.75">
      <c r="A280" s="255"/>
      <c r="B280" s="256">
        <v>37</v>
      </c>
      <c r="C280" s="19" t="s">
        <v>112</v>
      </c>
      <c r="D280" s="258">
        <f>D281</f>
        <v>200000</v>
      </c>
      <c r="E280" s="258">
        <v>0</v>
      </c>
      <c r="F280" s="258">
        <f>D280+E280</f>
        <v>200000</v>
      </c>
    </row>
    <row r="281" spans="1:6" ht="39">
      <c r="A281" s="169">
        <v>69</v>
      </c>
      <c r="B281" s="170">
        <v>372</v>
      </c>
      <c r="C281" s="13" t="s">
        <v>330</v>
      </c>
      <c r="D281" s="70">
        <v>200000</v>
      </c>
      <c r="E281" s="70">
        <v>0</v>
      </c>
      <c r="F281" s="70">
        <f>D281+E281</f>
        <v>200000</v>
      </c>
    </row>
    <row r="282" spans="1:6" ht="16.5" customHeight="1">
      <c r="A282" s="169"/>
      <c r="B282" s="170"/>
      <c r="C282" s="12"/>
      <c r="D282" s="70"/>
      <c r="E282" s="70"/>
      <c r="F282" s="70"/>
    </row>
    <row r="283" spans="1:6" ht="30" customHeight="1">
      <c r="A283" s="511" t="s">
        <v>26</v>
      </c>
      <c r="B283" s="384" t="s">
        <v>337</v>
      </c>
      <c r="C283" s="385" t="s">
        <v>118</v>
      </c>
      <c r="D283" s="459">
        <v>270000</v>
      </c>
      <c r="E283" s="386">
        <v>0</v>
      </c>
      <c r="F283" s="459">
        <f>D283+E283</f>
        <v>270000</v>
      </c>
    </row>
    <row r="284" spans="1:6" ht="14.25" customHeight="1">
      <c r="A284" s="169"/>
      <c r="B284" s="170"/>
      <c r="C284" s="12"/>
      <c r="D284" s="213"/>
      <c r="E284" s="70"/>
      <c r="F284" s="213"/>
    </row>
    <row r="285" spans="1:6">
      <c r="A285" s="169"/>
      <c r="B285" s="171">
        <v>38</v>
      </c>
      <c r="C285" s="172" t="s">
        <v>231</v>
      </c>
      <c r="D285" s="10">
        <v>270000</v>
      </c>
      <c r="E285" s="73">
        <v>0</v>
      </c>
      <c r="F285" s="10">
        <f>D285+E285</f>
        <v>270000</v>
      </c>
    </row>
    <row r="286" spans="1:6">
      <c r="A286" s="169">
        <v>70</v>
      </c>
      <c r="B286" s="170">
        <v>381</v>
      </c>
      <c r="C286" s="12" t="s">
        <v>51</v>
      </c>
      <c r="D286" s="213">
        <v>270000</v>
      </c>
      <c r="E286" s="70">
        <v>0</v>
      </c>
      <c r="F286" s="213">
        <f>D286+E286</f>
        <v>270000</v>
      </c>
    </row>
    <row r="287" spans="1:6">
      <c r="A287" s="169"/>
      <c r="B287" s="170"/>
      <c r="C287" s="12"/>
      <c r="D287" s="70"/>
      <c r="E287" s="70"/>
      <c r="F287" s="70"/>
    </row>
    <row r="288" spans="1:6" ht="39.75" customHeight="1">
      <c r="A288" s="507" t="s">
        <v>26</v>
      </c>
      <c r="B288" s="508" t="s">
        <v>358</v>
      </c>
      <c r="C288" s="505" t="s">
        <v>462</v>
      </c>
      <c r="D288" s="506">
        <f>D290</f>
        <v>340000</v>
      </c>
      <c r="E288" s="506">
        <v>30000</v>
      </c>
      <c r="F288" s="506">
        <f>D288+E288</f>
        <v>370000</v>
      </c>
    </row>
    <row r="289" spans="1:6" ht="15.75">
      <c r="A289" s="173"/>
      <c r="B289" s="152"/>
      <c r="C289" s="153"/>
      <c r="D289" s="62"/>
      <c r="E289" s="26"/>
      <c r="F289" s="62"/>
    </row>
    <row r="290" spans="1:6">
      <c r="A290" s="12"/>
      <c r="B290" s="162">
        <v>38</v>
      </c>
      <c r="C290" s="19" t="s">
        <v>76</v>
      </c>
      <c r="D290" s="215">
        <f>D291</f>
        <v>340000</v>
      </c>
      <c r="E290" s="10">
        <v>30000</v>
      </c>
      <c r="F290" s="215">
        <f>D290+E290</f>
        <v>370000</v>
      </c>
    </row>
    <row r="291" spans="1:6">
      <c r="A291" s="169">
        <v>71</v>
      </c>
      <c r="B291" s="170">
        <v>381</v>
      </c>
      <c r="C291" s="13" t="s">
        <v>366</v>
      </c>
      <c r="D291" s="70">
        <v>340000</v>
      </c>
      <c r="E291" s="70">
        <v>30000</v>
      </c>
      <c r="F291" s="70">
        <f>D291+E291</f>
        <v>370000</v>
      </c>
    </row>
    <row r="292" spans="1:6">
      <c r="A292" s="169"/>
      <c r="B292" s="170"/>
      <c r="C292" s="13"/>
      <c r="D292" s="70"/>
      <c r="E292" s="70"/>
      <c r="F292" s="70"/>
    </row>
    <row r="293" spans="1:6" ht="39">
      <c r="A293" s="521" t="s">
        <v>26</v>
      </c>
      <c r="B293" s="522" t="s">
        <v>434</v>
      </c>
      <c r="C293" s="523" t="s">
        <v>457</v>
      </c>
      <c r="D293" s="673">
        <f>D295+D299+D304+D307</f>
        <v>2315000</v>
      </c>
      <c r="E293" s="386">
        <f>E295+E299+E304+E307</f>
        <v>406000</v>
      </c>
      <c r="F293" s="524">
        <f>D293+E293</f>
        <v>2721000</v>
      </c>
    </row>
    <row r="294" spans="1:6">
      <c r="A294" s="169"/>
      <c r="B294" s="525"/>
      <c r="C294" s="526"/>
      <c r="D294" s="213"/>
      <c r="E294" s="70"/>
      <c r="F294" s="70"/>
    </row>
    <row r="295" spans="1:6">
      <c r="A295" s="527"/>
      <c r="B295" s="528">
        <v>31</v>
      </c>
      <c r="C295" s="529" t="s">
        <v>28</v>
      </c>
      <c r="D295" s="483">
        <f>D296+D297</f>
        <v>187000</v>
      </c>
      <c r="E295" s="530">
        <f>E296+E297</f>
        <v>404000</v>
      </c>
      <c r="F295" s="530">
        <f>D295+E295</f>
        <v>591000</v>
      </c>
    </row>
    <row r="296" spans="1:6">
      <c r="A296" s="169">
        <v>72</v>
      </c>
      <c r="B296" s="170">
        <v>311</v>
      </c>
      <c r="C296" s="13" t="s">
        <v>30</v>
      </c>
      <c r="D296" s="213">
        <v>160000</v>
      </c>
      <c r="E296" s="70">
        <v>300000</v>
      </c>
      <c r="F296" s="70">
        <f>D296+E296</f>
        <v>460000</v>
      </c>
    </row>
    <row r="297" spans="1:6">
      <c r="A297" s="169">
        <v>73</v>
      </c>
      <c r="B297" s="170">
        <v>313</v>
      </c>
      <c r="C297" s="13" t="s">
        <v>70</v>
      </c>
      <c r="D297" s="213">
        <v>27000</v>
      </c>
      <c r="E297" s="70">
        <v>104000</v>
      </c>
      <c r="F297" s="70">
        <f>D297+E297</f>
        <v>131000</v>
      </c>
    </row>
    <row r="298" spans="1:6">
      <c r="A298" s="169"/>
      <c r="B298" s="170"/>
      <c r="C298" s="13"/>
      <c r="D298" s="213"/>
      <c r="E298" s="70"/>
      <c r="F298" s="70"/>
    </row>
    <row r="299" spans="1:6">
      <c r="A299" s="527"/>
      <c r="B299" s="528">
        <v>32</v>
      </c>
      <c r="C299" s="529" t="s">
        <v>35</v>
      </c>
      <c r="D299" s="483">
        <f>D300+D301+D302</f>
        <v>78000</v>
      </c>
      <c r="E299" s="530">
        <f>E300+E301+E302</f>
        <v>277000</v>
      </c>
      <c r="F299" s="530">
        <f>D299+E299</f>
        <v>355000</v>
      </c>
    </row>
    <row r="300" spans="1:6" ht="26.25">
      <c r="A300" s="169">
        <v>74</v>
      </c>
      <c r="B300" s="170">
        <v>321</v>
      </c>
      <c r="C300" s="13" t="s">
        <v>37</v>
      </c>
      <c r="D300" s="213">
        <v>13000</v>
      </c>
      <c r="E300" s="70">
        <v>42000</v>
      </c>
      <c r="F300" s="70">
        <f>D300+E300</f>
        <v>55000</v>
      </c>
    </row>
    <row r="301" spans="1:6" ht="26.25">
      <c r="A301" s="169">
        <v>75</v>
      </c>
      <c r="B301" s="170">
        <v>322</v>
      </c>
      <c r="C301" s="13" t="s">
        <v>39</v>
      </c>
      <c r="D301" s="213">
        <v>0</v>
      </c>
      <c r="E301" s="70">
        <v>200000</v>
      </c>
      <c r="F301" s="70">
        <f>D301+E301</f>
        <v>200000</v>
      </c>
    </row>
    <row r="302" spans="1:6">
      <c r="A302" s="169">
        <v>76</v>
      </c>
      <c r="B302" s="170">
        <v>323</v>
      </c>
      <c r="C302" s="13" t="s">
        <v>41</v>
      </c>
      <c r="D302" s="213">
        <v>65000</v>
      </c>
      <c r="E302" s="70">
        <v>35000</v>
      </c>
      <c r="F302" s="70">
        <f>D302+E302</f>
        <v>100000</v>
      </c>
    </row>
    <row r="303" spans="1:6">
      <c r="A303" s="169"/>
      <c r="B303" s="170"/>
      <c r="C303" s="13"/>
      <c r="D303" s="213"/>
      <c r="E303" s="70"/>
      <c r="F303" s="70"/>
    </row>
    <row r="304" spans="1:6" ht="39">
      <c r="A304" s="329"/>
      <c r="B304" s="171">
        <v>36</v>
      </c>
      <c r="C304" s="7" t="s">
        <v>205</v>
      </c>
      <c r="D304" s="10">
        <v>2000000</v>
      </c>
      <c r="E304" s="73">
        <v>-300000</v>
      </c>
      <c r="F304" s="10">
        <f>D304+E304</f>
        <v>1700000</v>
      </c>
    </row>
    <row r="305" spans="1:6" ht="26.25">
      <c r="A305" s="169">
        <v>77</v>
      </c>
      <c r="B305" s="170">
        <v>363</v>
      </c>
      <c r="C305" s="13" t="s">
        <v>450</v>
      </c>
      <c r="D305" s="213">
        <v>2000000</v>
      </c>
      <c r="E305" s="70">
        <v>-300000</v>
      </c>
      <c r="F305" s="70">
        <f>D305+E305</f>
        <v>1700000</v>
      </c>
    </row>
    <row r="306" spans="1:6">
      <c r="A306" s="169"/>
      <c r="B306" s="170"/>
      <c r="C306" s="13"/>
      <c r="D306" s="213"/>
      <c r="E306" s="70"/>
      <c r="F306" s="70"/>
    </row>
    <row r="307" spans="1:6">
      <c r="A307" s="329"/>
      <c r="B307" s="171">
        <v>38</v>
      </c>
      <c r="C307" s="7" t="s">
        <v>76</v>
      </c>
      <c r="D307" s="10">
        <v>50000</v>
      </c>
      <c r="E307" s="73">
        <v>25000</v>
      </c>
      <c r="F307" s="73">
        <f>D307+E307</f>
        <v>75000</v>
      </c>
    </row>
    <row r="308" spans="1:6">
      <c r="A308" s="169">
        <v>78</v>
      </c>
      <c r="B308" s="170">
        <v>381</v>
      </c>
      <c r="C308" s="13" t="s">
        <v>366</v>
      </c>
      <c r="D308" s="213">
        <v>50000</v>
      </c>
      <c r="E308" s="70">
        <v>25000</v>
      </c>
      <c r="F308" s="70">
        <v>75000</v>
      </c>
    </row>
    <row r="309" spans="1:6">
      <c r="A309" s="169"/>
      <c r="B309" s="170"/>
      <c r="C309" s="13"/>
      <c r="D309" s="70"/>
      <c r="E309" s="70"/>
      <c r="F309" s="70"/>
    </row>
    <row r="310" spans="1:6">
      <c r="A310" s="511" t="s">
        <v>26</v>
      </c>
      <c r="B310" s="384" t="s">
        <v>491</v>
      </c>
      <c r="C310" s="458" t="s">
        <v>492</v>
      </c>
      <c r="D310" s="386">
        <f>D312+D316</f>
        <v>296000</v>
      </c>
      <c r="E310" s="386">
        <f>E312+E316</f>
        <v>349000</v>
      </c>
      <c r="F310" s="386">
        <f>D310+E310</f>
        <v>645000</v>
      </c>
    </row>
    <row r="311" spans="1:6">
      <c r="A311" s="169"/>
      <c r="B311" s="170"/>
      <c r="C311" s="13"/>
      <c r="D311" s="70"/>
      <c r="E311" s="70"/>
      <c r="F311" s="70"/>
    </row>
    <row r="312" spans="1:6">
      <c r="A312" s="329"/>
      <c r="B312" s="171">
        <v>31</v>
      </c>
      <c r="C312" s="7" t="s">
        <v>28</v>
      </c>
      <c r="D312" s="73">
        <f>D313+D314</f>
        <v>285000</v>
      </c>
      <c r="E312" s="73">
        <f>E313+E314</f>
        <v>335000</v>
      </c>
      <c r="F312" s="73">
        <f>D312+E312</f>
        <v>620000</v>
      </c>
    </row>
    <row r="313" spans="1:6">
      <c r="A313" s="169">
        <v>79</v>
      </c>
      <c r="B313" s="170">
        <v>311</v>
      </c>
      <c r="C313" s="13" t="s">
        <v>30</v>
      </c>
      <c r="D313" s="70">
        <v>245000</v>
      </c>
      <c r="E313" s="70">
        <v>255000</v>
      </c>
      <c r="F313" s="70">
        <f>D313+E313</f>
        <v>500000</v>
      </c>
    </row>
    <row r="314" spans="1:6">
      <c r="A314" s="169">
        <v>80</v>
      </c>
      <c r="B314" s="170">
        <v>313</v>
      </c>
      <c r="C314" s="13" t="s">
        <v>70</v>
      </c>
      <c r="D314" s="70">
        <v>40000</v>
      </c>
      <c r="E314" s="70">
        <v>80000</v>
      </c>
      <c r="F314" s="70">
        <f>D314+E314</f>
        <v>120000</v>
      </c>
    </row>
    <row r="315" spans="1:6">
      <c r="A315" s="169"/>
      <c r="B315" s="170"/>
      <c r="C315" s="13"/>
      <c r="D315" s="70"/>
      <c r="E315" s="70"/>
      <c r="F315" s="70"/>
    </row>
    <row r="316" spans="1:6">
      <c r="A316" s="329"/>
      <c r="B316" s="171">
        <v>32</v>
      </c>
      <c r="C316" s="7" t="s">
        <v>35</v>
      </c>
      <c r="D316" s="73">
        <f>D317</f>
        <v>11000</v>
      </c>
      <c r="E316" s="73">
        <v>14000</v>
      </c>
      <c r="F316" s="73">
        <f>D316+E316</f>
        <v>25000</v>
      </c>
    </row>
    <row r="317" spans="1:6" ht="26.25">
      <c r="A317" s="169">
        <v>81</v>
      </c>
      <c r="B317" s="170">
        <v>321</v>
      </c>
      <c r="C317" s="13" t="s">
        <v>37</v>
      </c>
      <c r="D317" s="70">
        <v>11000</v>
      </c>
      <c r="E317" s="70">
        <v>14000</v>
      </c>
      <c r="F317" s="70">
        <f>D317+E317</f>
        <v>25000</v>
      </c>
    </row>
    <row r="318" spans="1:6">
      <c r="A318" s="169"/>
      <c r="B318" s="170"/>
      <c r="C318" s="13"/>
      <c r="D318" s="70"/>
      <c r="E318" s="70"/>
      <c r="F318" s="70"/>
    </row>
    <row r="319" spans="1:6" ht="26.25">
      <c r="A319" s="511" t="s">
        <v>26</v>
      </c>
      <c r="B319" s="384" t="s">
        <v>616</v>
      </c>
      <c r="C319" s="458" t="s">
        <v>617</v>
      </c>
      <c r="D319" s="386">
        <v>1000000</v>
      </c>
      <c r="E319" s="386">
        <v>-1000000</v>
      </c>
      <c r="F319" s="386">
        <f>D319+E319</f>
        <v>0</v>
      </c>
    </row>
    <row r="320" spans="1:6">
      <c r="A320" s="169"/>
      <c r="B320" s="170"/>
      <c r="C320" s="13"/>
      <c r="D320" s="70"/>
      <c r="E320" s="70"/>
      <c r="F320" s="70"/>
    </row>
    <row r="321" spans="1:6" ht="51.75">
      <c r="A321" s="329"/>
      <c r="B321" s="171">
        <v>37</v>
      </c>
      <c r="C321" s="7" t="s">
        <v>112</v>
      </c>
      <c r="D321" s="73">
        <v>1000000</v>
      </c>
      <c r="E321" s="73">
        <v>-1000000</v>
      </c>
      <c r="F321" s="73">
        <f>D321+E321</f>
        <v>0</v>
      </c>
    </row>
    <row r="322" spans="1:6" ht="39">
      <c r="A322" s="169">
        <v>82</v>
      </c>
      <c r="B322" s="170">
        <v>372</v>
      </c>
      <c r="C322" s="13" t="s">
        <v>330</v>
      </c>
      <c r="D322" s="70">
        <v>1000000</v>
      </c>
      <c r="E322" s="70">
        <v>-1000000</v>
      </c>
      <c r="F322" s="70">
        <f>D322+E322</f>
        <v>0</v>
      </c>
    </row>
    <row r="323" spans="1:6">
      <c r="A323" s="169"/>
      <c r="B323" s="170"/>
      <c r="C323" s="13"/>
      <c r="D323" s="70"/>
      <c r="E323" s="70"/>
      <c r="F323" s="70"/>
    </row>
    <row r="324" spans="1:6" ht="31.5">
      <c r="A324" s="547" t="s">
        <v>119</v>
      </c>
      <c r="B324" s="551">
        <v>1007</v>
      </c>
      <c r="C324" s="549" t="s">
        <v>425</v>
      </c>
      <c r="D324" s="550">
        <f>D326+D335+D354</f>
        <v>6165000</v>
      </c>
      <c r="E324" s="550">
        <f>E326+E335+E354</f>
        <v>610000</v>
      </c>
      <c r="F324" s="550">
        <f>D324+E324</f>
        <v>6775000</v>
      </c>
    </row>
    <row r="325" spans="1:6">
      <c r="A325" s="34"/>
      <c r="B325" s="146"/>
      <c r="C325" s="34"/>
      <c r="D325" s="3"/>
      <c r="E325" s="26"/>
      <c r="F325" s="3"/>
    </row>
    <row r="326" spans="1:6">
      <c r="A326" s="507" t="s">
        <v>26</v>
      </c>
      <c r="B326" s="508" t="s">
        <v>232</v>
      </c>
      <c r="C326" s="505" t="s">
        <v>120</v>
      </c>
      <c r="D326" s="506">
        <f>D328+D332</f>
        <v>1150000</v>
      </c>
      <c r="E326" s="506">
        <f>E328+E332</f>
        <v>0</v>
      </c>
      <c r="F326" s="506">
        <f>D326+E326</f>
        <v>1150000</v>
      </c>
    </row>
    <row r="327" spans="1:6" ht="18" customHeight="1">
      <c r="A327" s="34"/>
      <c r="B327" s="146"/>
      <c r="C327" s="34"/>
      <c r="D327" s="3"/>
      <c r="E327" s="26"/>
      <c r="F327" s="3"/>
    </row>
    <row r="328" spans="1:6" ht="24.75" customHeight="1">
      <c r="A328" s="12"/>
      <c r="B328" s="162">
        <v>38</v>
      </c>
      <c r="C328" s="19" t="s">
        <v>76</v>
      </c>
      <c r="D328" s="215">
        <f>D329+D330</f>
        <v>400000</v>
      </c>
      <c r="E328" s="10">
        <f>E329+E330</f>
        <v>150000</v>
      </c>
      <c r="F328" s="215">
        <f>D328+E328</f>
        <v>550000</v>
      </c>
    </row>
    <row r="329" spans="1:6" ht="27.75" customHeight="1">
      <c r="A329" s="169">
        <v>83</v>
      </c>
      <c r="B329" s="170">
        <v>381</v>
      </c>
      <c r="C329" s="12" t="s">
        <v>121</v>
      </c>
      <c r="D329" s="70">
        <v>300000</v>
      </c>
      <c r="E329" s="70">
        <v>150000</v>
      </c>
      <c r="F329" s="70">
        <f>D329+E329</f>
        <v>450000</v>
      </c>
    </row>
    <row r="330" spans="1:6" ht="40.5" customHeight="1">
      <c r="A330" s="169">
        <v>84</v>
      </c>
      <c r="B330" s="170">
        <v>381</v>
      </c>
      <c r="C330" s="12" t="s">
        <v>498</v>
      </c>
      <c r="D330" s="70">
        <v>100000</v>
      </c>
      <c r="E330" s="70">
        <v>0</v>
      </c>
      <c r="F330" s="70">
        <f>D330+E330</f>
        <v>100000</v>
      </c>
    </row>
    <row r="331" spans="1:6" ht="13.5" customHeight="1">
      <c r="A331" s="169"/>
      <c r="B331" s="170"/>
      <c r="C331" s="12"/>
      <c r="D331" s="70"/>
      <c r="E331" s="70"/>
      <c r="F331" s="70"/>
    </row>
    <row r="332" spans="1:6" ht="21.75" customHeight="1">
      <c r="A332" s="329"/>
      <c r="B332" s="171">
        <v>38</v>
      </c>
      <c r="C332" s="172" t="s">
        <v>76</v>
      </c>
      <c r="D332" s="73">
        <v>750000</v>
      </c>
      <c r="E332" s="73">
        <v>-150000</v>
      </c>
      <c r="F332" s="73">
        <f>D332+E332</f>
        <v>600000</v>
      </c>
    </row>
    <row r="333" spans="1:6" ht="17.25" customHeight="1">
      <c r="A333" s="169">
        <v>85</v>
      </c>
      <c r="B333" s="170">
        <v>382</v>
      </c>
      <c r="C333" s="12" t="s">
        <v>52</v>
      </c>
      <c r="D333" s="70">
        <v>750000</v>
      </c>
      <c r="E333" s="70">
        <v>-150000</v>
      </c>
      <c r="F333" s="70">
        <f>D333+E333</f>
        <v>600000</v>
      </c>
    </row>
    <row r="334" spans="1:6" ht="14.25" customHeight="1">
      <c r="A334" s="169"/>
      <c r="B334" s="170"/>
      <c r="C334" s="12"/>
      <c r="D334" s="70"/>
      <c r="E334" s="70"/>
      <c r="F334" s="70"/>
    </row>
    <row r="335" spans="1:6" ht="27.75" customHeight="1">
      <c r="A335" s="301" t="s">
        <v>26</v>
      </c>
      <c r="B335" s="302" t="s">
        <v>122</v>
      </c>
      <c r="C335" s="230" t="s">
        <v>318</v>
      </c>
      <c r="D335" s="306">
        <f>D337+D342+D348+D351</f>
        <v>4705000</v>
      </c>
      <c r="E335" s="233">
        <f>E337+E342+E348+E351</f>
        <v>500000</v>
      </c>
      <c r="F335" s="233">
        <f>D335+E335</f>
        <v>5205000</v>
      </c>
    </row>
    <row r="336" spans="1:6" ht="15.75" customHeight="1">
      <c r="A336" s="255"/>
      <c r="B336" s="256"/>
      <c r="C336" s="257"/>
      <c r="D336" s="215"/>
      <c r="E336" s="258"/>
      <c r="F336" s="258"/>
    </row>
    <row r="337" spans="1:6" ht="15.75" customHeight="1">
      <c r="A337" s="169"/>
      <c r="B337" s="171">
        <v>31</v>
      </c>
      <c r="C337" s="172" t="s">
        <v>28</v>
      </c>
      <c r="D337" s="10">
        <f>D338+D339+D340</f>
        <v>3520000</v>
      </c>
      <c r="E337" s="73">
        <f>E338+E339+E340</f>
        <v>500000</v>
      </c>
      <c r="F337" s="73">
        <f>D337+E337</f>
        <v>4020000</v>
      </c>
    </row>
    <row r="338" spans="1:6" ht="15.75" customHeight="1">
      <c r="A338" s="169">
        <v>86</v>
      </c>
      <c r="B338" s="170">
        <v>311</v>
      </c>
      <c r="C338" s="12" t="s">
        <v>30</v>
      </c>
      <c r="D338" s="213">
        <v>2800000</v>
      </c>
      <c r="E338" s="70">
        <v>400000</v>
      </c>
      <c r="F338" s="70">
        <f>D338+E338</f>
        <v>3200000</v>
      </c>
    </row>
    <row r="339" spans="1:6" ht="26.25" customHeight="1">
      <c r="A339" s="169">
        <v>87</v>
      </c>
      <c r="B339" s="170">
        <v>312</v>
      </c>
      <c r="C339" s="12" t="s">
        <v>32</v>
      </c>
      <c r="D339" s="213">
        <v>200000</v>
      </c>
      <c r="E339" s="70">
        <v>0</v>
      </c>
      <c r="F339" s="70">
        <f>D339+E339</f>
        <v>200000</v>
      </c>
    </row>
    <row r="340" spans="1:6" ht="16.5" customHeight="1">
      <c r="A340" s="169">
        <v>88</v>
      </c>
      <c r="B340" s="170">
        <v>313</v>
      </c>
      <c r="C340" s="12" t="s">
        <v>70</v>
      </c>
      <c r="D340" s="213">
        <v>520000</v>
      </c>
      <c r="E340" s="70">
        <v>100000</v>
      </c>
      <c r="F340" s="70">
        <f>D340+E340</f>
        <v>620000</v>
      </c>
    </row>
    <row r="341" spans="1:6" ht="15.75" customHeight="1">
      <c r="A341" s="169"/>
      <c r="B341" s="170"/>
      <c r="C341" s="12"/>
      <c r="D341" s="213"/>
      <c r="E341" s="70"/>
      <c r="F341" s="70"/>
    </row>
    <row r="342" spans="1:6" ht="21.75" customHeight="1">
      <c r="A342" s="169"/>
      <c r="B342" s="171">
        <v>32</v>
      </c>
      <c r="C342" s="172" t="s">
        <v>35</v>
      </c>
      <c r="D342" s="10">
        <f>D343+D344+D345+D346</f>
        <v>880000</v>
      </c>
      <c r="E342" s="73">
        <f>E343+E344+E345+E346</f>
        <v>0</v>
      </c>
      <c r="F342" s="73">
        <f>D342+E342</f>
        <v>880000</v>
      </c>
    </row>
    <row r="343" spans="1:6" ht="33" customHeight="1">
      <c r="A343" s="48">
        <v>89</v>
      </c>
      <c r="B343" s="234">
        <v>321</v>
      </c>
      <c r="C343" s="13" t="s">
        <v>613</v>
      </c>
      <c r="D343" s="213">
        <v>100000</v>
      </c>
      <c r="E343" s="213">
        <v>0</v>
      </c>
      <c r="F343" s="213">
        <f>D343+E343</f>
        <v>100000</v>
      </c>
    </row>
    <row r="344" spans="1:6" ht="35.25" customHeight="1">
      <c r="A344" s="169">
        <v>90</v>
      </c>
      <c r="B344" s="170">
        <v>322</v>
      </c>
      <c r="C344" s="12" t="s">
        <v>39</v>
      </c>
      <c r="D344" s="213">
        <v>320000</v>
      </c>
      <c r="E344" s="70">
        <v>0</v>
      </c>
      <c r="F344" s="70">
        <f>D344+E344</f>
        <v>320000</v>
      </c>
    </row>
    <row r="345" spans="1:6" ht="22.5" customHeight="1">
      <c r="A345" s="169">
        <v>91</v>
      </c>
      <c r="B345" s="170">
        <v>323</v>
      </c>
      <c r="C345" s="12" t="s">
        <v>41</v>
      </c>
      <c r="D345" s="213">
        <v>320000</v>
      </c>
      <c r="E345" s="70">
        <v>0</v>
      </c>
      <c r="F345" s="70">
        <f>D345+E345</f>
        <v>320000</v>
      </c>
    </row>
    <row r="346" spans="1:6" ht="30.75" customHeight="1">
      <c r="A346" s="169">
        <v>92</v>
      </c>
      <c r="B346" s="170">
        <v>329</v>
      </c>
      <c r="C346" s="12" t="s">
        <v>43</v>
      </c>
      <c r="D346" s="213">
        <v>140000</v>
      </c>
      <c r="E346" s="70">
        <v>0</v>
      </c>
      <c r="F346" s="70">
        <f>D346+E346</f>
        <v>140000</v>
      </c>
    </row>
    <row r="347" spans="1:6" ht="15.75" customHeight="1">
      <c r="A347" s="169"/>
      <c r="B347" s="170"/>
      <c r="C347" s="12"/>
      <c r="D347" s="213"/>
      <c r="E347" s="70"/>
      <c r="F347" s="70"/>
    </row>
    <row r="348" spans="1:6" ht="26.25" customHeight="1">
      <c r="A348" s="329"/>
      <c r="B348" s="171">
        <v>34</v>
      </c>
      <c r="C348" s="172" t="s">
        <v>45</v>
      </c>
      <c r="D348" s="10">
        <f>D349</f>
        <v>5000</v>
      </c>
      <c r="E348" s="73">
        <v>0</v>
      </c>
      <c r="F348" s="73">
        <f>D348+E348</f>
        <v>5000</v>
      </c>
    </row>
    <row r="349" spans="1:6">
      <c r="A349" s="169">
        <v>93</v>
      </c>
      <c r="B349" s="170">
        <v>343</v>
      </c>
      <c r="C349" s="12" t="s">
        <v>47</v>
      </c>
      <c r="D349" s="213">
        <v>5000</v>
      </c>
      <c r="E349" s="70">
        <v>0</v>
      </c>
      <c r="F349" s="70">
        <f>D349+E349</f>
        <v>5000</v>
      </c>
    </row>
    <row r="350" spans="1:6" ht="13.5" customHeight="1">
      <c r="A350" s="169"/>
      <c r="B350" s="170"/>
      <c r="C350" s="12"/>
      <c r="D350" s="213"/>
      <c r="E350" s="70"/>
      <c r="F350" s="70"/>
    </row>
    <row r="351" spans="1:6" ht="41.25" customHeight="1">
      <c r="A351" s="329"/>
      <c r="B351" s="171">
        <v>42</v>
      </c>
      <c r="C351" s="172" t="s">
        <v>100</v>
      </c>
      <c r="D351" s="10">
        <f>D352</f>
        <v>300000</v>
      </c>
      <c r="E351" s="73">
        <v>0</v>
      </c>
      <c r="F351" s="73">
        <f>D351+E351</f>
        <v>300000</v>
      </c>
    </row>
    <row r="352" spans="1:6" ht="26.25" customHeight="1">
      <c r="A352" s="169">
        <v>94</v>
      </c>
      <c r="B352" s="170">
        <v>422</v>
      </c>
      <c r="C352" s="12" t="s">
        <v>56</v>
      </c>
      <c r="D352" s="213">
        <v>300000</v>
      </c>
      <c r="E352" s="70">
        <v>0</v>
      </c>
      <c r="F352" s="70">
        <f>D352+E352</f>
        <v>300000</v>
      </c>
    </row>
    <row r="353" spans="1:7" ht="14.25" customHeight="1">
      <c r="A353" s="137"/>
      <c r="B353" s="146"/>
      <c r="C353" s="34"/>
      <c r="D353" s="26"/>
      <c r="E353" s="26"/>
      <c r="F353" s="26"/>
    </row>
    <row r="354" spans="1:7">
      <c r="A354" s="511" t="s">
        <v>26</v>
      </c>
      <c r="B354" s="384" t="s">
        <v>359</v>
      </c>
      <c r="C354" s="385" t="s">
        <v>464</v>
      </c>
      <c r="D354" s="386">
        <f>D356+D361</f>
        <v>310000</v>
      </c>
      <c r="E354" s="386">
        <f>E356+E361</f>
        <v>110000</v>
      </c>
      <c r="F354" s="386">
        <f>D354+E354</f>
        <v>420000</v>
      </c>
    </row>
    <row r="355" spans="1:7">
      <c r="A355" s="255"/>
      <c r="B355" s="256"/>
      <c r="C355" s="257"/>
      <c r="D355" s="258"/>
      <c r="E355" s="258"/>
      <c r="F355" s="258"/>
    </row>
    <row r="356" spans="1:7">
      <c r="A356" s="255"/>
      <c r="B356" s="256">
        <v>32</v>
      </c>
      <c r="C356" s="257" t="s">
        <v>35</v>
      </c>
      <c r="D356" s="258">
        <f>D357+D358+D359</f>
        <v>250000</v>
      </c>
      <c r="E356" s="258">
        <f>E357+E358+E359</f>
        <v>110000</v>
      </c>
      <c r="F356" s="258">
        <f>D356+E356</f>
        <v>360000</v>
      </c>
    </row>
    <row r="357" spans="1:7" ht="26.25">
      <c r="A357" s="237">
        <v>95</v>
      </c>
      <c r="B357" s="259">
        <v>322</v>
      </c>
      <c r="C357" s="224" t="s">
        <v>39</v>
      </c>
      <c r="D357" s="260">
        <v>190000</v>
      </c>
      <c r="E357" s="260">
        <v>-170000</v>
      </c>
      <c r="F357" s="260">
        <f>D357+E357</f>
        <v>20000</v>
      </c>
    </row>
    <row r="358" spans="1:7">
      <c r="A358" s="237">
        <v>96</v>
      </c>
      <c r="B358" s="259">
        <v>323</v>
      </c>
      <c r="C358" s="224" t="s">
        <v>41</v>
      </c>
      <c r="D358" s="260">
        <v>60000</v>
      </c>
      <c r="E358" s="260">
        <v>120000</v>
      </c>
      <c r="F358" s="260">
        <f>D358+E358</f>
        <v>180000</v>
      </c>
    </row>
    <row r="359" spans="1:7" ht="15.75" customHeight="1">
      <c r="A359" s="237"/>
      <c r="B359" s="259">
        <v>329</v>
      </c>
      <c r="C359" s="224" t="s">
        <v>43</v>
      </c>
      <c r="D359" s="260">
        <v>0</v>
      </c>
      <c r="E359" s="260">
        <v>160000</v>
      </c>
      <c r="F359" s="260">
        <f>D359+E359</f>
        <v>160000</v>
      </c>
    </row>
    <row r="360" spans="1:7">
      <c r="A360" s="137"/>
      <c r="B360" s="146"/>
      <c r="C360" s="34"/>
      <c r="D360" s="26"/>
      <c r="E360" s="26"/>
      <c r="F360" s="26"/>
    </row>
    <row r="361" spans="1:7" s="188" customFormat="1">
      <c r="A361" s="169"/>
      <c r="B361" s="171">
        <v>38</v>
      </c>
      <c r="C361" s="172" t="s">
        <v>76</v>
      </c>
      <c r="D361" s="73">
        <v>60000</v>
      </c>
      <c r="E361" s="73">
        <v>0</v>
      </c>
      <c r="F361" s="73">
        <f>D361+E361</f>
        <v>60000</v>
      </c>
    </row>
    <row r="362" spans="1:7">
      <c r="A362" s="169">
        <v>97</v>
      </c>
      <c r="B362" s="170">
        <v>381</v>
      </c>
      <c r="C362" s="12" t="s">
        <v>51</v>
      </c>
      <c r="D362" s="70">
        <v>60000</v>
      </c>
      <c r="E362" s="70">
        <v>0</v>
      </c>
      <c r="F362" s="70">
        <f>D362+E362</f>
        <v>60000</v>
      </c>
    </row>
    <row r="363" spans="1:7" s="188" customFormat="1">
      <c r="A363" s="169"/>
      <c r="B363" s="170"/>
      <c r="C363" s="12"/>
      <c r="D363" s="70"/>
      <c r="E363" s="70"/>
      <c r="F363" s="70"/>
    </row>
    <row r="364" spans="1:7" ht="63">
      <c r="A364" s="547" t="s">
        <v>24</v>
      </c>
      <c r="B364" s="551">
        <v>1008</v>
      </c>
      <c r="C364" s="549" t="s">
        <v>320</v>
      </c>
      <c r="D364" s="550">
        <f>D366+D371+D376+D381+D387+D392+D397+D407+D412+D417+D402</f>
        <v>2002000</v>
      </c>
      <c r="E364" s="550">
        <f>E366+E371+E376+E381+E387+E392+E397+E402+E407+E412+E417</f>
        <v>190000</v>
      </c>
      <c r="F364" s="550">
        <f>D364+E364</f>
        <v>2192000</v>
      </c>
      <c r="G364" s="204"/>
    </row>
    <row r="365" spans="1:7" ht="15.75">
      <c r="A365" s="330"/>
      <c r="B365" s="331"/>
      <c r="C365" s="180"/>
      <c r="D365" s="181"/>
      <c r="E365" s="215"/>
      <c r="F365" s="181"/>
    </row>
    <row r="366" spans="1:7">
      <c r="A366" s="230" t="s">
        <v>26</v>
      </c>
      <c r="B366" s="203" t="s">
        <v>123</v>
      </c>
      <c r="C366" s="252" t="s">
        <v>321</v>
      </c>
      <c r="D366" s="306">
        <f>D368</f>
        <v>195000</v>
      </c>
      <c r="E366" s="306">
        <v>40000</v>
      </c>
      <c r="F366" s="306">
        <f>D366+E366</f>
        <v>235000</v>
      </c>
      <c r="G366" s="204"/>
    </row>
    <row r="367" spans="1:7">
      <c r="A367" s="257"/>
      <c r="B367" s="162"/>
      <c r="C367" s="19"/>
      <c r="D367" s="215"/>
      <c r="E367" s="215"/>
      <c r="F367" s="215"/>
    </row>
    <row r="368" spans="1:7" ht="14.25" customHeight="1">
      <c r="A368" s="329"/>
      <c r="B368" s="171">
        <v>38</v>
      </c>
      <c r="C368" s="7" t="s">
        <v>76</v>
      </c>
      <c r="D368" s="73">
        <f>D369</f>
        <v>195000</v>
      </c>
      <c r="E368" s="73">
        <v>40000</v>
      </c>
      <c r="F368" s="73">
        <f>D368+E368</f>
        <v>235000</v>
      </c>
    </row>
    <row r="369" spans="1:6">
      <c r="A369" s="169">
        <v>98</v>
      </c>
      <c r="B369" s="170">
        <v>381</v>
      </c>
      <c r="C369" s="12" t="s">
        <v>51</v>
      </c>
      <c r="D369" s="70">
        <v>195000</v>
      </c>
      <c r="E369" s="70">
        <v>40000</v>
      </c>
      <c r="F369" s="70">
        <f>D369+E369</f>
        <v>235000</v>
      </c>
    </row>
    <row r="370" spans="1:6">
      <c r="A370" s="237"/>
      <c r="B370" s="170"/>
      <c r="C370" s="12"/>
      <c r="D370" s="88"/>
      <c r="E370" s="70"/>
      <c r="F370" s="88"/>
    </row>
    <row r="371" spans="1:6">
      <c r="A371" s="229" t="s">
        <v>26</v>
      </c>
      <c r="B371" s="203" t="s">
        <v>322</v>
      </c>
      <c r="C371" s="252" t="s">
        <v>323</v>
      </c>
      <c r="D371" s="306">
        <f>D373</f>
        <v>130000</v>
      </c>
      <c r="E371" s="233">
        <v>0</v>
      </c>
      <c r="F371" s="306">
        <f>D371+E371</f>
        <v>130000</v>
      </c>
    </row>
    <row r="372" spans="1:6">
      <c r="A372" s="163"/>
      <c r="B372" s="160"/>
      <c r="C372" s="18"/>
      <c r="D372" s="236"/>
      <c r="E372" s="70"/>
      <c r="F372" s="236"/>
    </row>
    <row r="373" spans="1:6">
      <c r="A373" s="345"/>
      <c r="B373" s="199">
        <v>38</v>
      </c>
      <c r="C373" s="200" t="s">
        <v>76</v>
      </c>
      <c r="D373" s="317">
        <f>D374</f>
        <v>130000</v>
      </c>
      <c r="E373" s="317">
        <v>0</v>
      </c>
      <c r="F373" s="317">
        <f>D373+E373</f>
        <v>130000</v>
      </c>
    </row>
    <row r="374" spans="1:6">
      <c r="A374" s="265">
        <v>99</v>
      </c>
      <c r="B374" s="201">
        <v>381</v>
      </c>
      <c r="C374" s="202" t="s">
        <v>51</v>
      </c>
      <c r="D374" s="318">
        <v>130000</v>
      </c>
      <c r="E374" s="318">
        <v>0</v>
      </c>
      <c r="F374" s="318">
        <f>D374+E374</f>
        <v>130000</v>
      </c>
    </row>
    <row r="375" spans="1:6">
      <c r="A375" s="265"/>
      <c r="B375" s="202"/>
      <c r="C375" s="202"/>
      <c r="D375" s="202"/>
      <c r="E375" s="318"/>
      <c r="F375" s="202"/>
    </row>
    <row r="376" spans="1:6">
      <c r="A376" s="346" t="s">
        <v>26</v>
      </c>
      <c r="B376" s="183" t="s">
        <v>324</v>
      </c>
      <c r="C376" s="183" t="s">
        <v>325</v>
      </c>
      <c r="D376" s="319">
        <f>D378</f>
        <v>400000</v>
      </c>
      <c r="E376" s="319">
        <v>0</v>
      </c>
      <c r="F376" s="319">
        <f>D376+E376</f>
        <v>400000</v>
      </c>
    </row>
    <row r="377" spans="1:6">
      <c r="A377" s="265"/>
      <c r="B377" s="202"/>
      <c r="C377" s="202"/>
      <c r="D377" s="318"/>
      <c r="E377" s="318"/>
      <c r="F377" s="318"/>
    </row>
    <row r="378" spans="1:6">
      <c r="A378" s="345"/>
      <c r="B378" s="199">
        <v>38</v>
      </c>
      <c r="C378" s="200" t="s">
        <v>76</v>
      </c>
      <c r="D378" s="317">
        <f>D379</f>
        <v>400000</v>
      </c>
      <c r="E378" s="317">
        <v>0</v>
      </c>
      <c r="F378" s="317">
        <f>D378+E378</f>
        <v>400000</v>
      </c>
    </row>
    <row r="379" spans="1:6">
      <c r="A379" s="265">
        <v>100</v>
      </c>
      <c r="B379" s="201">
        <v>381</v>
      </c>
      <c r="C379" s="202" t="s">
        <v>51</v>
      </c>
      <c r="D379" s="318">
        <v>400000</v>
      </c>
      <c r="E379" s="318">
        <v>0</v>
      </c>
      <c r="F379" s="318">
        <f>D379+E379</f>
        <v>400000</v>
      </c>
    </row>
    <row r="380" spans="1:6">
      <c r="A380" s="265"/>
      <c r="B380" s="202"/>
      <c r="C380" s="202"/>
      <c r="D380" s="202"/>
      <c r="E380" s="318"/>
      <c r="F380" s="202"/>
    </row>
    <row r="381" spans="1:6">
      <c r="A381" s="346" t="s">
        <v>26</v>
      </c>
      <c r="B381" s="183" t="s">
        <v>326</v>
      </c>
      <c r="C381" s="183" t="s">
        <v>327</v>
      </c>
      <c r="D381" s="319">
        <f>D383</f>
        <v>300000</v>
      </c>
      <c r="E381" s="319">
        <f>E383</f>
        <v>0</v>
      </c>
      <c r="F381" s="319">
        <f>D381+E381</f>
        <v>300000</v>
      </c>
    </row>
    <row r="382" spans="1:6">
      <c r="A382" s="265"/>
      <c r="B382" s="202"/>
      <c r="C382" s="202"/>
      <c r="D382" s="318"/>
      <c r="E382" s="318"/>
      <c r="F382" s="318"/>
    </row>
    <row r="383" spans="1:6">
      <c r="A383" s="345"/>
      <c r="B383" s="199">
        <v>38</v>
      </c>
      <c r="C383" s="200" t="s">
        <v>76</v>
      </c>
      <c r="D383" s="317">
        <f>D384+D385</f>
        <v>300000</v>
      </c>
      <c r="E383" s="317">
        <f>E384+E385</f>
        <v>0</v>
      </c>
      <c r="F383" s="317">
        <f>D383+E383</f>
        <v>300000</v>
      </c>
    </row>
    <row r="384" spans="1:6">
      <c r="A384" s="265">
        <v>101</v>
      </c>
      <c r="B384" s="201">
        <v>381</v>
      </c>
      <c r="C384" s="202" t="s">
        <v>51</v>
      </c>
      <c r="D384" s="318">
        <v>100000</v>
      </c>
      <c r="E384" s="318">
        <v>0</v>
      </c>
      <c r="F384" s="318">
        <f>D384+E384</f>
        <v>100000</v>
      </c>
    </row>
    <row r="385" spans="1:6">
      <c r="A385" s="265">
        <v>102</v>
      </c>
      <c r="B385" s="201">
        <v>382</v>
      </c>
      <c r="C385" s="202" t="s">
        <v>52</v>
      </c>
      <c r="D385" s="680">
        <v>200000</v>
      </c>
      <c r="E385" s="318">
        <v>0</v>
      </c>
      <c r="F385" s="318">
        <f>D385+E385</f>
        <v>200000</v>
      </c>
    </row>
    <row r="386" spans="1:6">
      <c r="A386" s="265"/>
      <c r="B386" s="201"/>
      <c r="C386" s="202"/>
      <c r="D386" s="202"/>
      <c r="E386" s="318"/>
      <c r="F386" s="202"/>
    </row>
    <row r="387" spans="1:6">
      <c r="A387" s="346" t="s">
        <v>26</v>
      </c>
      <c r="B387" s="300" t="s">
        <v>328</v>
      </c>
      <c r="C387" s="183" t="s">
        <v>329</v>
      </c>
      <c r="D387" s="319">
        <f>D389</f>
        <v>20000</v>
      </c>
      <c r="E387" s="319">
        <v>0</v>
      </c>
      <c r="F387" s="319">
        <f>D387+E387</f>
        <v>20000</v>
      </c>
    </row>
    <row r="388" spans="1:6">
      <c r="A388" s="265"/>
      <c r="B388" s="201"/>
      <c r="C388" s="202"/>
      <c r="D388" s="318"/>
      <c r="E388" s="318"/>
      <c r="F388" s="318"/>
    </row>
    <row r="389" spans="1:6">
      <c r="A389" s="345"/>
      <c r="B389" s="199">
        <v>38</v>
      </c>
      <c r="C389" s="200" t="s">
        <v>76</v>
      </c>
      <c r="D389" s="317">
        <f>D390</f>
        <v>20000</v>
      </c>
      <c r="E389" s="317">
        <v>0</v>
      </c>
      <c r="F389" s="317">
        <f>D389+E389</f>
        <v>20000</v>
      </c>
    </row>
    <row r="390" spans="1:6">
      <c r="A390" s="265">
        <v>103</v>
      </c>
      <c r="B390" s="201">
        <v>381</v>
      </c>
      <c r="C390" s="202" t="s">
        <v>51</v>
      </c>
      <c r="D390" s="318">
        <v>20000</v>
      </c>
      <c r="E390" s="318">
        <v>0</v>
      </c>
      <c r="F390" s="318">
        <f>D390+E390</f>
        <v>20000</v>
      </c>
    </row>
    <row r="391" spans="1:6">
      <c r="A391" s="265"/>
      <c r="B391" s="201"/>
      <c r="C391" s="202"/>
      <c r="D391" s="318"/>
      <c r="E391" s="318"/>
      <c r="F391" s="318"/>
    </row>
    <row r="392" spans="1:6">
      <c r="A392" s="346" t="s">
        <v>26</v>
      </c>
      <c r="B392" s="300" t="s">
        <v>381</v>
      </c>
      <c r="C392" s="183" t="s">
        <v>376</v>
      </c>
      <c r="D392" s="319">
        <f>D394</f>
        <v>37000</v>
      </c>
      <c r="E392" s="319">
        <v>0</v>
      </c>
      <c r="F392" s="319">
        <f>D392+E392</f>
        <v>37000</v>
      </c>
    </row>
    <row r="393" spans="1:6">
      <c r="A393" s="265"/>
      <c r="B393" s="201"/>
      <c r="C393" s="202"/>
      <c r="D393" s="318"/>
      <c r="E393" s="318"/>
      <c r="F393" s="318"/>
    </row>
    <row r="394" spans="1:6">
      <c r="A394" s="345"/>
      <c r="B394" s="199">
        <v>38</v>
      </c>
      <c r="C394" s="200" t="s">
        <v>76</v>
      </c>
      <c r="D394" s="317">
        <f>D395</f>
        <v>37000</v>
      </c>
      <c r="E394" s="317">
        <v>0</v>
      </c>
      <c r="F394" s="317">
        <f>D394+E394</f>
        <v>37000</v>
      </c>
    </row>
    <row r="395" spans="1:6">
      <c r="A395" s="265">
        <v>104</v>
      </c>
      <c r="B395" s="201">
        <v>381</v>
      </c>
      <c r="C395" s="202" t="s">
        <v>51</v>
      </c>
      <c r="D395" s="318">
        <v>37000</v>
      </c>
      <c r="E395" s="318">
        <v>0</v>
      </c>
      <c r="F395" s="318">
        <f>D395+E395</f>
        <v>37000</v>
      </c>
    </row>
    <row r="396" spans="1:6">
      <c r="A396" s="265"/>
      <c r="B396" s="201"/>
      <c r="C396" s="202"/>
      <c r="D396" s="318"/>
      <c r="E396" s="318"/>
      <c r="F396" s="318"/>
    </row>
    <row r="397" spans="1:6" ht="39">
      <c r="A397" s="567" t="s">
        <v>26</v>
      </c>
      <c r="B397" s="567" t="s">
        <v>569</v>
      </c>
      <c r="C397" s="385" t="s">
        <v>578</v>
      </c>
      <c r="D397" s="568">
        <v>70000</v>
      </c>
      <c r="E397" s="568">
        <v>0</v>
      </c>
      <c r="F397" s="568">
        <f>D397+E397</f>
        <v>70000</v>
      </c>
    </row>
    <row r="398" spans="1:6">
      <c r="A398" s="3"/>
      <c r="B398" s="3"/>
      <c r="C398" s="3"/>
      <c r="D398" s="674"/>
      <c r="E398" s="674"/>
      <c r="F398" s="674"/>
    </row>
    <row r="399" spans="1:6">
      <c r="A399" s="200"/>
      <c r="B399" s="199">
        <v>38</v>
      </c>
      <c r="C399" s="200" t="s">
        <v>76</v>
      </c>
      <c r="D399" s="317">
        <v>70000</v>
      </c>
      <c r="E399" s="317">
        <v>0</v>
      </c>
      <c r="F399" s="317">
        <f>D399+E399</f>
        <v>70000</v>
      </c>
    </row>
    <row r="400" spans="1:6">
      <c r="A400" s="265">
        <v>105</v>
      </c>
      <c r="B400" s="201">
        <v>381</v>
      </c>
      <c r="C400" s="202" t="s">
        <v>51</v>
      </c>
      <c r="D400" s="318">
        <v>70000</v>
      </c>
      <c r="E400" s="318">
        <v>0</v>
      </c>
      <c r="F400" s="318">
        <f>D400+E400</f>
        <v>70000</v>
      </c>
    </row>
    <row r="401" spans="1:6">
      <c r="A401" s="265"/>
      <c r="B401" s="201"/>
      <c r="C401" s="202"/>
      <c r="D401" s="318"/>
      <c r="E401" s="318"/>
      <c r="F401" s="318"/>
    </row>
    <row r="402" spans="1:6" ht="26.25">
      <c r="A402" s="566" t="s">
        <v>26</v>
      </c>
      <c r="B402" s="388" t="s">
        <v>734</v>
      </c>
      <c r="C402" s="385" t="s">
        <v>736</v>
      </c>
      <c r="D402" s="568">
        <v>0</v>
      </c>
      <c r="E402" s="568">
        <v>500000</v>
      </c>
      <c r="F402" s="568">
        <f>D402+E402</f>
        <v>500000</v>
      </c>
    </row>
    <row r="403" spans="1:6">
      <c r="A403" s="265"/>
      <c r="B403" s="201"/>
      <c r="C403" s="202"/>
      <c r="D403" s="318"/>
      <c r="E403" s="318"/>
      <c r="F403" s="318"/>
    </row>
    <row r="404" spans="1:6">
      <c r="A404" s="345"/>
      <c r="B404" s="199">
        <v>38</v>
      </c>
      <c r="C404" s="200" t="s">
        <v>76</v>
      </c>
      <c r="D404" s="317">
        <v>0</v>
      </c>
      <c r="E404" s="317">
        <v>500000</v>
      </c>
      <c r="F404" s="317">
        <f>D404+E404</f>
        <v>500000</v>
      </c>
    </row>
    <row r="405" spans="1:6">
      <c r="A405" s="265" t="s">
        <v>735</v>
      </c>
      <c r="B405" s="201">
        <v>381</v>
      </c>
      <c r="C405" s="202" t="s">
        <v>51</v>
      </c>
      <c r="D405" s="318">
        <v>0</v>
      </c>
      <c r="E405" s="318">
        <v>500000</v>
      </c>
      <c r="F405" s="318">
        <f>D405+E405</f>
        <v>500000</v>
      </c>
    </row>
    <row r="406" spans="1:6">
      <c r="A406" s="3"/>
      <c r="B406" s="3"/>
      <c r="C406" s="3"/>
      <c r="D406" s="3"/>
      <c r="E406" s="3"/>
      <c r="F406" s="3"/>
    </row>
    <row r="407" spans="1:6" ht="26.25">
      <c r="A407" s="567" t="s">
        <v>53</v>
      </c>
      <c r="B407" s="567" t="s">
        <v>618</v>
      </c>
      <c r="C407" s="385" t="s">
        <v>619</v>
      </c>
      <c r="D407" s="568">
        <v>300000</v>
      </c>
      <c r="E407" s="568">
        <v>0</v>
      </c>
      <c r="F407" s="568">
        <f>D407+E407</f>
        <v>300000</v>
      </c>
    </row>
    <row r="408" spans="1:6">
      <c r="A408" s="202"/>
      <c r="B408" s="202"/>
      <c r="C408" s="202"/>
      <c r="D408" s="318"/>
      <c r="E408" s="318"/>
      <c r="F408" s="318"/>
    </row>
    <row r="409" spans="1:6" ht="26.25">
      <c r="A409" s="200"/>
      <c r="B409" s="199">
        <v>38</v>
      </c>
      <c r="C409" s="172" t="s">
        <v>620</v>
      </c>
      <c r="D409" s="317">
        <v>300000</v>
      </c>
      <c r="E409" s="317">
        <v>0</v>
      </c>
      <c r="F409" s="317">
        <f>D409+E409</f>
        <v>300000</v>
      </c>
    </row>
    <row r="410" spans="1:6">
      <c r="A410" s="265">
        <v>106</v>
      </c>
      <c r="B410" s="201">
        <v>382</v>
      </c>
      <c r="C410" s="202" t="s">
        <v>52</v>
      </c>
      <c r="D410" s="318">
        <v>300000</v>
      </c>
      <c r="E410" s="318">
        <v>0</v>
      </c>
      <c r="F410" s="318">
        <f>D410+E410</f>
        <v>300000</v>
      </c>
    </row>
    <row r="411" spans="1:6">
      <c r="A411" s="202"/>
      <c r="B411" s="201"/>
      <c r="C411" s="202"/>
      <c r="D411" s="318"/>
      <c r="E411" s="318"/>
      <c r="F411" s="318"/>
    </row>
    <row r="412" spans="1:6" ht="26.25">
      <c r="A412" s="567" t="s">
        <v>53</v>
      </c>
      <c r="B412" s="388" t="s">
        <v>621</v>
      </c>
      <c r="C412" s="385" t="s">
        <v>622</v>
      </c>
      <c r="D412" s="568">
        <v>200000</v>
      </c>
      <c r="E412" s="568">
        <v>0</v>
      </c>
      <c r="F412" s="568">
        <f>D412+E412</f>
        <v>200000</v>
      </c>
    </row>
    <row r="413" spans="1:6">
      <c r="A413" s="202"/>
      <c r="B413" s="201"/>
      <c r="C413" s="202"/>
      <c r="D413" s="318"/>
      <c r="E413" s="318"/>
      <c r="F413" s="318"/>
    </row>
    <row r="414" spans="1:6" ht="26.25">
      <c r="A414" s="200"/>
      <c r="B414" s="199">
        <v>38</v>
      </c>
      <c r="C414" s="172" t="s">
        <v>624</v>
      </c>
      <c r="D414" s="317">
        <v>200000</v>
      </c>
      <c r="E414" s="317">
        <v>0</v>
      </c>
      <c r="F414" s="317">
        <f>D414+E414</f>
        <v>200000</v>
      </c>
    </row>
    <row r="415" spans="1:6">
      <c r="A415" s="265">
        <v>107</v>
      </c>
      <c r="B415" s="201">
        <v>382</v>
      </c>
      <c r="C415" s="202" t="s">
        <v>623</v>
      </c>
      <c r="D415" s="318">
        <v>200000</v>
      </c>
      <c r="E415" s="318">
        <v>0</v>
      </c>
      <c r="F415" s="318">
        <f>D415+E415</f>
        <v>200000</v>
      </c>
    </row>
    <row r="416" spans="1:6">
      <c r="A416" s="202"/>
      <c r="B416" s="201"/>
      <c r="C416" s="202"/>
      <c r="D416" s="318"/>
      <c r="E416" s="318"/>
      <c r="F416" s="318"/>
    </row>
    <row r="417" spans="1:6" ht="39">
      <c r="A417" s="567" t="s">
        <v>53</v>
      </c>
      <c r="B417" s="388" t="s">
        <v>625</v>
      </c>
      <c r="C417" s="385" t="s">
        <v>679</v>
      </c>
      <c r="D417" s="568">
        <v>350000</v>
      </c>
      <c r="E417" s="568">
        <v>-350000</v>
      </c>
      <c r="F417" s="568">
        <f>D417+E417</f>
        <v>0</v>
      </c>
    </row>
    <row r="418" spans="1:6">
      <c r="A418" s="202"/>
      <c r="B418" s="201"/>
      <c r="C418" s="202"/>
      <c r="D418" s="318"/>
      <c r="E418" s="318"/>
      <c r="F418" s="318"/>
    </row>
    <row r="419" spans="1:6" ht="26.25">
      <c r="A419" s="200"/>
      <c r="B419" s="199">
        <v>38</v>
      </c>
      <c r="C419" s="172" t="s">
        <v>624</v>
      </c>
      <c r="D419" s="317">
        <v>350000</v>
      </c>
      <c r="E419" s="317">
        <v>-350000</v>
      </c>
      <c r="F419" s="317">
        <f>D419+E419</f>
        <v>0</v>
      </c>
    </row>
    <row r="420" spans="1:6">
      <c r="A420" s="265">
        <v>108</v>
      </c>
      <c r="B420" s="201">
        <v>382</v>
      </c>
      <c r="C420" s="202" t="s">
        <v>52</v>
      </c>
      <c r="D420" s="318">
        <v>350000</v>
      </c>
      <c r="E420" s="318">
        <v>-350000</v>
      </c>
      <c r="F420" s="318">
        <f>D420+E420</f>
        <v>0</v>
      </c>
    </row>
    <row r="421" spans="1:6">
      <c r="A421" s="265"/>
      <c r="B421" s="201"/>
      <c r="C421" s="202"/>
      <c r="D421" s="318"/>
      <c r="E421" s="318"/>
      <c r="F421" s="318"/>
    </row>
    <row r="422" spans="1:6" ht="31.5">
      <c r="A422" s="547" t="s">
        <v>24</v>
      </c>
      <c r="B422" s="551">
        <v>1009</v>
      </c>
      <c r="C422" s="549" t="s">
        <v>751</v>
      </c>
      <c r="D422" s="550">
        <f>D424+D430+D436+D442</f>
        <v>0</v>
      </c>
      <c r="E422" s="550">
        <f>E424+E430+E436+E442</f>
        <v>1300000</v>
      </c>
      <c r="F422" s="550">
        <f>F424+F430+F436+F442</f>
        <v>1300000</v>
      </c>
    </row>
    <row r="423" spans="1:6">
      <c r="A423" s="3"/>
      <c r="B423" s="3"/>
      <c r="C423" s="3"/>
      <c r="D423" s="3"/>
      <c r="E423" s="3"/>
      <c r="F423" s="3"/>
    </row>
    <row r="424" spans="1:6" ht="40.5" customHeight="1">
      <c r="A424" s="567" t="s">
        <v>26</v>
      </c>
      <c r="B424" s="567" t="s">
        <v>128</v>
      </c>
      <c r="C424" s="385" t="s">
        <v>745</v>
      </c>
      <c r="D424" s="568">
        <v>0</v>
      </c>
      <c r="E424" s="568">
        <v>500000</v>
      </c>
      <c r="F424" s="568">
        <f>D424+E424</f>
        <v>500000</v>
      </c>
    </row>
    <row r="425" spans="1:6">
      <c r="A425" s="3"/>
      <c r="B425" s="3"/>
      <c r="C425" s="3"/>
      <c r="D425" s="674"/>
      <c r="E425" s="674"/>
      <c r="F425" s="674"/>
    </row>
    <row r="426" spans="1:6">
      <c r="A426" s="200"/>
      <c r="B426" s="199">
        <v>38</v>
      </c>
      <c r="C426" s="200" t="s">
        <v>50</v>
      </c>
      <c r="D426" s="317">
        <v>0</v>
      </c>
      <c r="E426" s="317">
        <v>500000</v>
      </c>
      <c r="F426" s="317">
        <f>D426+E426</f>
        <v>500000</v>
      </c>
    </row>
    <row r="427" spans="1:6" ht="17.25" customHeight="1">
      <c r="A427" s="202" t="s">
        <v>771</v>
      </c>
      <c r="B427" s="369">
        <v>382</v>
      </c>
      <c r="C427" s="12" t="s">
        <v>52</v>
      </c>
      <c r="D427" s="318">
        <v>0</v>
      </c>
      <c r="E427" s="318">
        <v>500000</v>
      </c>
      <c r="F427" s="318">
        <f>D427+E427</f>
        <v>500000</v>
      </c>
    </row>
    <row r="428" spans="1:6" ht="26.25">
      <c r="A428" s="202"/>
      <c r="B428" s="201">
        <v>3822</v>
      </c>
      <c r="C428" s="12" t="s">
        <v>746</v>
      </c>
      <c r="D428" s="318">
        <v>0</v>
      </c>
      <c r="E428" s="318">
        <v>500000</v>
      </c>
      <c r="F428" s="318">
        <f>D428+E428</f>
        <v>500000</v>
      </c>
    </row>
    <row r="429" spans="1:6">
      <c r="A429" s="202"/>
      <c r="B429" s="202"/>
      <c r="C429" s="202"/>
      <c r="D429" s="318"/>
      <c r="E429" s="318"/>
      <c r="F429" s="318"/>
    </row>
    <row r="430" spans="1:6" ht="39">
      <c r="A430" s="567" t="s">
        <v>26</v>
      </c>
      <c r="B430" s="567" t="s">
        <v>129</v>
      </c>
      <c r="C430" s="385" t="s">
        <v>747</v>
      </c>
      <c r="D430" s="568">
        <v>0</v>
      </c>
      <c r="E430" s="568">
        <v>300000</v>
      </c>
      <c r="F430" s="568">
        <f>D430+E430</f>
        <v>300000</v>
      </c>
    </row>
    <row r="431" spans="1:6">
      <c r="A431" s="202"/>
      <c r="B431" s="202"/>
      <c r="C431" s="202"/>
      <c r="D431" s="318"/>
      <c r="E431" s="318"/>
      <c r="F431" s="318"/>
    </row>
    <row r="432" spans="1:6">
      <c r="A432" s="199"/>
      <c r="B432" s="199">
        <v>38</v>
      </c>
      <c r="C432" s="199" t="s">
        <v>50</v>
      </c>
      <c r="D432" s="341">
        <v>0</v>
      </c>
      <c r="E432" s="341">
        <v>300000</v>
      </c>
      <c r="F432" s="341">
        <f>D432+E432</f>
        <v>300000</v>
      </c>
    </row>
    <row r="433" spans="1:6">
      <c r="A433" s="202" t="s">
        <v>772</v>
      </c>
      <c r="B433" s="201">
        <v>382</v>
      </c>
      <c r="C433" s="202" t="s">
        <v>52</v>
      </c>
      <c r="D433" s="318">
        <v>0</v>
      </c>
      <c r="E433" s="318">
        <v>300000</v>
      </c>
      <c r="F433" s="318">
        <f>D433+E433</f>
        <v>300000</v>
      </c>
    </row>
    <row r="434" spans="1:6" ht="39">
      <c r="A434" s="202"/>
      <c r="B434" s="201">
        <v>3822</v>
      </c>
      <c r="C434" s="12" t="s">
        <v>748</v>
      </c>
      <c r="D434" s="318">
        <v>0</v>
      </c>
      <c r="E434" s="318">
        <v>300000</v>
      </c>
      <c r="F434" s="318">
        <f>D434+E434</f>
        <v>300000</v>
      </c>
    </row>
    <row r="435" spans="1:6">
      <c r="A435" s="202"/>
      <c r="B435" s="202"/>
      <c r="C435" s="202"/>
      <c r="D435" s="318"/>
      <c r="E435" s="318"/>
      <c r="F435" s="318"/>
    </row>
    <row r="436" spans="1:6" ht="39">
      <c r="A436" s="567" t="s">
        <v>26</v>
      </c>
      <c r="B436" s="567" t="s">
        <v>131</v>
      </c>
      <c r="C436" s="385" t="s">
        <v>753</v>
      </c>
      <c r="D436" s="568">
        <v>0</v>
      </c>
      <c r="E436" s="568">
        <v>300000</v>
      </c>
      <c r="F436" s="568">
        <f>D436+E436</f>
        <v>300000</v>
      </c>
    </row>
    <row r="437" spans="1:6">
      <c r="A437" s="202"/>
      <c r="B437" s="202"/>
      <c r="C437" s="202"/>
      <c r="D437" s="318"/>
      <c r="E437" s="318"/>
      <c r="F437" s="318"/>
    </row>
    <row r="438" spans="1:6">
      <c r="A438" s="200"/>
      <c r="B438" s="199">
        <v>38</v>
      </c>
      <c r="C438" s="200" t="s">
        <v>50</v>
      </c>
      <c r="D438" s="317">
        <v>0</v>
      </c>
      <c r="E438" s="317">
        <v>300000</v>
      </c>
      <c r="F438" s="317">
        <f>D438+E438</f>
        <v>300000</v>
      </c>
    </row>
    <row r="439" spans="1:6">
      <c r="A439" s="202" t="s">
        <v>773</v>
      </c>
      <c r="B439" s="201">
        <v>382</v>
      </c>
      <c r="C439" s="202" t="s">
        <v>52</v>
      </c>
      <c r="D439" s="318">
        <v>0</v>
      </c>
      <c r="E439" s="318">
        <v>300000</v>
      </c>
      <c r="F439" s="318">
        <f>D439+E439</f>
        <v>300000</v>
      </c>
    </row>
    <row r="440" spans="1:6" ht="26.25">
      <c r="A440" s="202"/>
      <c r="B440" s="201">
        <v>3822</v>
      </c>
      <c r="C440" s="12" t="s">
        <v>749</v>
      </c>
      <c r="D440" s="318">
        <v>0</v>
      </c>
      <c r="E440" s="318">
        <v>300000</v>
      </c>
      <c r="F440" s="318">
        <f>D440+E440</f>
        <v>300000</v>
      </c>
    </row>
    <row r="441" spans="1:6">
      <c r="A441" s="202"/>
      <c r="B441" s="202"/>
      <c r="C441" s="202"/>
      <c r="D441" s="318"/>
      <c r="E441" s="318"/>
      <c r="F441" s="318"/>
    </row>
    <row r="442" spans="1:6" ht="39.75" customHeight="1">
      <c r="A442" s="567" t="s">
        <v>26</v>
      </c>
      <c r="B442" s="567" t="s">
        <v>133</v>
      </c>
      <c r="C442" s="385" t="s">
        <v>750</v>
      </c>
      <c r="D442" s="568">
        <v>0</v>
      </c>
      <c r="E442" s="568">
        <v>200000</v>
      </c>
      <c r="F442" s="568">
        <f>D442+E442</f>
        <v>200000</v>
      </c>
    </row>
    <row r="443" spans="1:6">
      <c r="A443" s="202"/>
      <c r="B443" s="202"/>
      <c r="C443" s="202"/>
      <c r="D443" s="318"/>
      <c r="E443" s="318"/>
      <c r="F443" s="318"/>
    </row>
    <row r="444" spans="1:6">
      <c r="A444" s="202"/>
      <c r="B444" s="199">
        <v>38</v>
      </c>
      <c r="C444" s="200" t="s">
        <v>50</v>
      </c>
      <c r="D444" s="318">
        <v>0</v>
      </c>
      <c r="E444" s="318">
        <v>200000</v>
      </c>
      <c r="F444" s="318">
        <f>D444+E444</f>
        <v>200000</v>
      </c>
    </row>
    <row r="445" spans="1:6">
      <c r="A445" s="202" t="s">
        <v>774</v>
      </c>
      <c r="B445" s="201">
        <v>382</v>
      </c>
      <c r="C445" s="202" t="s">
        <v>52</v>
      </c>
      <c r="D445" s="318">
        <v>0</v>
      </c>
      <c r="E445" s="318">
        <v>200000</v>
      </c>
      <c r="F445" s="318">
        <f>D445+E445</f>
        <v>200000</v>
      </c>
    </row>
    <row r="446" spans="1:6" ht="26.25">
      <c r="A446" s="202"/>
      <c r="B446" s="201">
        <v>3822</v>
      </c>
      <c r="C446" s="12" t="s">
        <v>749</v>
      </c>
      <c r="D446" s="318">
        <v>0</v>
      </c>
      <c r="E446" s="318">
        <v>200000</v>
      </c>
      <c r="F446" s="318">
        <f>D446+E446</f>
        <v>200000</v>
      </c>
    </row>
    <row r="447" spans="1:6">
      <c r="A447" s="478"/>
      <c r="B447" s="478"/>
      <c r="C447" s="478"/>
      <c r="D447" s="720"/>
      <c r="E447" s="720"/>
      <c r="F447" s="720"/>
    </row>
    <row r="448" spans="1:6">
      <c r="A448" s="478"/>
      <c r="B448" s="478"/>
      <c r="C448" s="478"/>
      <c r="D448" s="720"/>
      <c r="E448" s="720"/>
      <c r="F448" s="720"/>
    </row>
    <row r="449" spans="1:6">
      <c r="A449" s="478"/>
      <c r="B449" s="478"/>
      <c r="C449" s="478"/>
      <c r="D449" s="720"/>
      <c r="E449" s="720"/>
      <c r="F449" s="720"/>
    </row>
    <row r="450" spans="1:6">
      <c r="A450" s="478"/>
      <c r="B450" s="478"/>
      <c r="C450" s="478"/>
      <c r="D450" s="720"/>
      <c r="E450" s="720"/>
      <c r="F450" s="720"/>
    </row>
    <row r="451" spans="1:6">
      <c r="A451" s="478"/>
      <c r="B451" s="478"/>
      <c r="C451" s="478"/>
      <c r="D451" s="720"/>
      <c r="E451" s="720"/>
      <c r="F451" s="720"/>
    </row>
    <row r="452" spans="1:6">
      <c r="A452" s="478"/>
      <c r="B452" s="478"/>
      <c r="C452" s="478"/>
      <c r="D452" s="720"/>
      <c r="E452" s="720"/>
      <c r="F452" s="720"/>
    </row>
    <row r="453" spans="1:6">
      <c r="A453" s="478"/>
      <c r="B453" s="478"/>
      <c r="C453" s="478"/>
      <c r="D453" s="720"/>
      <c r="E453" s="720"/>
      <c r="F453" s="720"/>
    </row>
    <row r="454" spans="1:6">
      <c r="A454" s="478"/>
      <c r="B454" s="478"/>
      <c r="C454" s="478"/>
      <c r="D454" s="720"/>
      <c r="E454" s="720"/>
      <c r="F454" s="720"/>
    </row>
    <row r="455" spans="1:6">
      <c r="A455" s="478"/>
      <c r="B455" s="478"/>
      <c r="C455" s="478"/>
      <c r="D455" s="720"/>
      <c r="E455" s="720"/>
      <c r="F455" s="720"/>
    </row>
    <row r="456" spans="1:6">
      <c r="A456" s="478"/>
      <c r="B456" s="478"/>
      <c r="C456" s="478"/>
      <c r="D456" s="720"/>
      <c r="E456" s="720"/>
      <c r="F456" s="720"/>
    </row>
    <row r="457" spans="1:6">
      <c r="A457" s="478"/>
      <c r="B457" s="478"/>
      <c r="C457" s="478"/>
      <c r="D457" s="720"/>
      <c r="E457" s="720"/>
      <c r="F457" s="720"/>
    </row>
    <row r="458" spans="1:6">
      <c r="A458" s="478"/>
      <c r="B458" s="478"/>
      <c r="C458" s="478"/>
      <c r="D458" s="720"/>
      <c r="E458" s="720"/>
      <c r="F458" s="720"/>
    </row>
    <row r="459" spans="1:6">
      <c r="A459" s="382"/>
      <c r="B459" s="382"/>
      <c r="C459" s="382"/>
      <c r="D459" s="382"/>
      <c r="E459" s="382"/>
      <c r="F459" s="382"/>
    </row>
  </sheetData>
  <mergeCells count="4">
    <mergeCell ref="A2:F2"/>
    <mergeCell ref="A4:F4"/>
    <mergeCell ref="A6:F7"/>
    <mergeCell ref="A5:F5"/>
  </mergeCells>
  <pageMargins left="0" right="0" top="0.74803149606299213" bottom="0.74803149606299213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559"/>
  <sheetViews>
    <sheetView topLeftCell="A145" workbookViewId="0">
      <selection activeCell="C169" sqref="C169"/>
    </sheetView>
  </sheetViews>
  <sheetFormatPr defaultRowHeight="15"/>
  <cols>
    <col min="1" max="1" width="14" customWidth="1"/>
    <col min="2" max="2" width="10.42578125" customWidth="1"/>
    <col min="3" max="3" width="42.7109375" customWidth="1"/>
    <col min="4" max="4" width="18" customWidth="1"/>
    <col min="5" max="5" width="18.5703125" style="125" customWidth="1"/>
    <col min="6" max="6" width="15.85546875" customWidth="1"/>
    <col min="7" max="7" width="13.85546875" bestFit="1" customWidth="1"/>
    <col min="8" max="8" width="14.28515625" bestFit="1" customWidth="1"/>
    <col min="9" max="9" width="10.140625" bestFit="1" customWidth="1"/>
  </cols>
  <sheetData>
    <row r="1" spans="1:9" ht="15.75" thickBot="1"/>
    <row r="2" spans="1:9" ht="63.75" customHeight="1" thickBot="1">
      <c r="A2" s="488" t="s">
        <v>19</v>
      </c>
      <c r="B2" s="517" t="s">
        <v>0</v>
      </c>
      <c r="C2" s="488" t="s">
        <v>20</v>
      </c>
      <c r="D2" s="500" t="s">
        <v>556</v>
      </c>
      <c r="E2" s="500" t="s">
        <v>685</v>
      </c>
      <c r="F2" s="500" t="s">
        <v>687</v>
      </c>
    </row>
    <row r="3" spans="1:9">
      <c r="A3" s="21"/>
      <c r="B3" s="22"/>
      <c r="C3" s="23"/>
      <c r="D3" s="24"/>
      <c r="E3" s="320"/>
      <c r="F3" s="24"/>
    </row>
    <row r="4" spans="1:9" ht="131.25" customHeight="1">
      <c r="A4" s="205"/>
      <c r="B4" s="347"/>
      <c r="C4" s="348" t="s">
        <v>124</v>
      </c>
      <c r="D4" s="206">
        <f>D5+D119</f>
        <v>47382000</v>
      </c>
      <c r="E4" s="392">
        <f>E5+E119</f>
        <v>-6085000</v>
      </c>
      <c r="F4" s="206">
        <f>F5+F119</f>
        <v>41297000</v>
      </c>
      <c r="G4" s="204"/>
      <c r="H4" s="661"/>
      <c r="I4" s="204"/>
    </row>
    <row r="5" spans="1:9" ht="31.5" customHeight="1">
      <c r="A5" s="207" t="s">
        <v>22</v>
      </c>
      <c r="B5" s="208" t="s">
        <v>125</v>
      </c>
      <c r="C5" s="209" t="s">
        <v>126</v>
      </c>
      <c r="D5" s="210">
        <f>D7+D60+D99</f>
        <v>17700000</v>
      </c>
      <c r="E5" s="393">
        <f>E7+E60+E99</f>
        <v>1565000</v>
      </c>
      <c r="F5" s="210">
        <f>D5+E5</f>
        <v>19265000</v>
      </c>
      <c r="G5" s="204"/>
    </row>
    <row r="6" spans="1:9">
      <c r="A6" s="25"/>
      <c r="B6" s="349"/>
      <c r="C6" s="322"/>
      <c r="D6" s="27"/>
      <c r="E6" s="70"/>
      <c r="F6" s="27"/>
    </row>
    <row r="7" spans="1:9" ht="31.5">
      <c r="A7" s="544" t="s">
        <v>24</v>
      </c>
      <c r="B7" s="545">
        <v>1009</v>
      </c>
      <c r="C7" s="542" t="s">
        <v>127</v>
      </c>
      <c r="D7" s="543">
        <f>D9+D15+D20+D25+D30+D35+D40+D45+D50+D55</f>
        <v>7950000</v>
      </c>
      <c r="E7" s="546">
        <f>E9+E15+E20+E25+E30+E35+E40+E45+E50+E55</f>
        <v>630000</v>
      </c>
      <c r="F7" s="543">
        <f>D7+E7</f>
        <v>8580000</v>
      </c>
      <c r="G7" s="204"/>
      <c r="H7" s="204"/>
    </row>
    <row r="8" spans="1:9">
      <c r="A8" s="28"/>
      <c r="B8" s="342"/>
      <c r="C8" s="322"/>
      <c r="D8" s="27"/>
      <c r="E8" s="73"/>
      <c r="F8" s="27"/>
    </row>
    <row r="9" spans="1:9">
      <c r="A9" s="309" t="s">
        <v>26</v>
      </c>
      <c r="B9" s="312" t="s">
        <v>128</v>
      </c>
      <c r="C9" s="313" t="s">
        <v>512</v>
      </c>
      <c r="D9" s="306">
        <f>D11</f>
        <v>2800000</v>
      </c>
      <c r="E9" s="303">
        <f>E11</f>
        <v>-300000</v>
      </c>
      <c r="F9" s="306">
        <f>D9+E9</f>
        <v>2500000</v>
      </c>
      <c r="G9" s="204"/>
      <c r="H9" s="204"/>
    </row>
    <row r="10" spans="1:9">
      <c r="A10" s="28"/>
      <c r="B10" s="342"/>
      <c r="C10" s="322"/>
      <c r="D10" s="27"/>
      <c r="E10" s="391"/>
      <c r="F10" s="27"/>
    </row>
    <row r="11" spans="1:9">
      <c r="A11" s="242"/>
      <c r="B11" s="247">
        <v>32</v>
      </c>
      <c r="C11" s="350" t="s">
        <v>35</v>
      </c>
      <c r="D11" s="32">
        <f>D12+D13</f>
        <v>2800000</v>
      </c>
      <c r="E11" s="69">
        <f>E12+E13</f>
        <v>-300000</v>
      </c>
      <c r="F11" s="32">
        <f>D11+E11</f>
        <v>2500000</v>
      </c>
    </row>
    <row r="12" spans="1:9">
      <c r="A12" s="14" t="s">
        <v>350</v>
      </c>
      <c r="B12" s="201">
        <v>322</v>
      </c>
      <c r="C12" s="202" t="s">
        <v>39</v>
      </c>
      <c r="D12" s="33">
        <v>2100000</v>
      </c>
      <c r="E12" s="323">
        <v>0</v>
      </c>
      <c r="F12" s="33">
        <f>D12+E12</f>
        <v>2100000</v>
      </c>
    </row>
    <row r="13" spans="1:9">
      <c r="A13" s="14" t="s">
        <v>484</v>
      </c>
      <c r="B13" s="201">
        <v>323</v>
      </c>
      <c r="C13" s="12" t="s">
        <v>41</v>
      </c>
      <c r="D13" s="33">
        <v>700000</v>
      </c>
      <c r="E13" s="323">
        <v>-300000</v>
      </c>
      <c r="F13" s="33">
        <f>D13+E13</f>
        <v>400000</v>
      </c>
    </row>
    <row r="14" spans="1:9">
      <c r="A14" s="35"/>
      <c r="B14" s="342"/>
      <c r="C14" s="322"/>
      <c r="D14" s="27"/>
      <c r="E14" s="70"/>
      <c r="F14" s="27"/>
    </row>
    <row r="15" spans="1:9">
      <c r="A15" s="314" t="s">
        <v>26</v>
      </c>
      <c r="B15" s="310" t="s">
        <v>129</v>
      </c>
      <c r="C15" s="252" t="s">
        <v>130</v>
      </c>
      <c r="D15" s="306">
        <f>D17</f>
        <v>2500000</v>
      </c>
      <c r="E15" s="303">
        <v>500000</v>
      </c>
      <c r="F15" s="306">
        <f>D15+E15</f>
        <v>3000000</v>
      </c>
    </row>
    <row r="16" spans="1:9">
      <c r="A16" s="35"/>
      <c r="B16" s="342"/>
      <c r="C16" s="322"/>
      <c r="D16" s="367"/>
      <c r="E16" s="70"/>
      <c r="F16" s="367"/>
    </row>
    <row r="17" spans="1:6">
      <c r="A17" s="245"/>
      <c r="B17" s="247">
        <v>32</v>
      </c>
      <c r="C17" s="350" t="s">
        <v>35</v>
      </c>
      <c r="D17" s="32">
        <f>D18</f>
        <v>2500000</v>
      </c>
      <c r="E17" s="69">
        <v>500000</v>
      </c>
      <c r="F17" s="32">
        <f>D17+E17</f>
        <v>3000000</v>
      </c>
    </row>
    <row r="18" spans="1:6">
      <c r="A18" s="14" t="s">
        <v>485</v>
      </c>
      <c r="B18" s="201">
        <v>323</v>
      </c>
      <c r="C18" s="12" t="s">
        <v>41</v>
      </c>
      <c r="D18" s="33">
        <v>2500000</v>
      </c>
      <c r="E18" s="323">
        <v>500000</v>
      </c>
      <c r="F18" s="33">
        <f>D18+E18</f>
        <v>3000000</v>
      </c>
    </row>
    <row r="19" spans="1:6">
      <c r="A19" s="36"/>
      <c r="B19" s="342"/>
      <c r="C19" s="322"/>
      <c r="D19" s="27"/>
      <c r="E19" s="70"/>
      <c r="F19" s="27"/>
    </row>
    <row r="20" spans="1:6">
      <c r="A20" s="229" t="s">
        <v>26</v>
      </c>
      <c r="B20" s="310" t="s">
        <v>131</v>
      </c>
      <c r="C20" s="252" t="s">
        <v>132</v>
      </c>
      <c r="D20" s="306">
        <f>D22</f>
        <v>150000</v>
      </c>
      <c r="E20" s="306">
        <v>200000</v>
      </c>
      <c r="F20" s="306">
        <f>D20+E20</f>
        <v>350000</v>
      </c>
    </row>
    <row r="21" spans="1:6">
      <c r="A21" s="36"/>
      <c r="B21" s="342"/>
      <c r="C21" s="322"/>
      <c r="D21" s="27"/>
      <c r="E21" s="70"/>
      <c r="F21" s="27"/>
    </row>
    <row r="22" spans="1:6">
      <c r="A22" s="246"/>
      <c r="B22" s="247">
        <v>32</v>
      </c>
      <c r="C22" s="350" t="s">
        <v>35</v>
      </c>
      <c r="D22" s="32">
        <f>D23</f>
        <v>150000</v>
      </c>
      <c r="E22" s="10">
        <v>200000</v>
      </c>
      <c r="F22" s="32">
        <f>D22+E22</f>
        <v>350000</v>
      </c>
    </row>
    <row r="23" spans="1:6">
      <c r="A23" s="14" t="s">
        <v>486</v>
      </c>
      <c r="B23" s="201">
        <v>323</v>
      </c>
      <c r="C23" s="12" t="s">
        <v>98</v>
      </c>
      <c r="D23" s="33">
        <v>150000</v>
      </c>
      <c r="E23" s="70">
        <v>200000</v>
      </c>
      <c r="F23" s="33">
        <f>D23+E23</f>
        <v>350000</v>
      </c>
    </row>
    <row r="24" spans="1:6">
      <c r="A24" s="35"/>
      <c r="B24" s="342"/>
      <c r="C24" s="322"/>
      <c r="D24" s="27"/>
      <c r="E24" s="70"/>
      <c r="F24" s="27"/>
    </row>
    <row r="25" spans="1:6">
      <c r="A25" s="314" t="s">
        <v>26</v>
      </c>
      <c r="B25" s="310" t="s">
        <v>133</v>
      </c>
      <c r="C25" s="252" t="s">
        <v>513</v>
      </c>
      <c r="D25" s="306">
        <f>D27</f>
        <v>900000</v>
      </c>
      <c r="E25" s="306">
        <v>50000</v>
      </c>
      <c r="F25" s="306">
        <f>D25+E25</f>
        <v>950000</v>
      </c>
    </row>
    <row r="26" spans="1:6">
      <c r="A26" s="35"/>
      <c r="B26" s="342"/>
      <c r="C26" s="322"/>
      <c r="D26" s="27"/>
      <c r="E26" s="70"/>
      <c r="F26" s="27"/>
    </row>
    <row r="27" spans="1:6">
      <c r="A27" s="245"/>
      <c r="B27" s="247">
        <v>32</v>
      </c>
      <c r="C27" s="7" t="s">
        <v>35</v>
      </c>
      <c r="D27" s="32">
        <f>D28</f>
        <v>900000</v>
      </c>
      <c r="E27" s="10">
        <v>50000</v>
      </c>
      <c r="F27" s="32">
        <f>D27+E27</f>
        <v>950000</v>
      </c>
    </row>
    <row r="28" spans="1:6">
      <c r="A28" s="14" t="s">
        <v>487</v>
      </c>
      <c r="B28" s="116">
        <v>323</v>
      </c>
      <c r="C28" s="13" t="s">
        <v>41</v>
      </c>
      <c r="D28" s="33">
        <v>900000</v>
      </c>
      <c r="E28" s="70">
        <v>50000</v>
      </c>
      <c r="F28" s="33">
        <f>D28+E28</f>
        <v>950000</v>
      </c>
    </row>
    <row r="29" spans="1:6">
      <c r="A29" s="35"/>
      <c r="B29" s="116"/>
      <c r="C29" s="13"/>
      <c r="D29" s="27"/>
      <c r="E29" s="70"/>
      <c r="F29" s="27"/>
    </row>
    <row r="30" spans="1:6">
      <c r="A30" s="314" t="s">
        <v>26</v>
      </c>
      <c r="B30" s="310" t="s">
        <v>134</v>
      </c>
      <c r="C30" s="252" t="s">
        <v>514</v>
      </c>
      <c r="D30" s="306">
        <v>490000</v>
      </c>
      <c r="E30" s="306">
        <v>150000</v>
      </c>
      <c r="F30" s="306">
        <f>D30+E30</f>
        <v>640000</v>
      </c>
    </row>
    <row r="31" spans="1:6">
      <c r="A31" s="35"/>
      <c r="B31" s="116"/>
      <c r="C31" s="13"/>
      <c r="D31" s="27"/>
      <c r="E31" s="70"/>
      <c r="F31" s="27"/>
    </row>
    <row r="32" spans="1:6">
      <c r="A32" s="245"/>
      <c r="B32" s="247">
        <v>32</v>
      </c>
      <c r="C32" s="7" t="s">
        <v>35</v>
      </c>
      <c r="D32" s="10">
        <v>490000</v>
      </c>
      <c r="E32" s="10">
        <v>150000</v>
      </c>
      <c r="F32" s="10">
        <f>D32+E32</f>
        <v>640000</v>
      </c>
    </row>
    <row r="33" spans="1:6">
      <c r="A33" s="14" t="s">
        <v>508</v>
      </c>
      <c r="B33" s="116">
        <v>323</v>
      </c>
      <c r="C33" s="13" t="s">
        <v>41</v>
      </c>
      <c r="D33" s="213">
        <v>490000</v>
      </c>
      <c r="E33" s="213">
        <v>150000</v>
      </c>
      <c r="F33" s="213">
        <f>D33+E33</f>
        <v>640000</v>
      </c>
    </row>
    <row r="34" spans="1:6">
      <c r="A34" s="35"/>
      <c r="B34" s="116"/>
      <c r="C34" s="13"/>
      <c r="D34" s="27"/>
      <c r="E34" s="70"/>
      <c r="F34" s="27"/>
    </row>
    <row r="35" spans="1:6" ht="30" customHeight="1">
      <c r="A35" s="413" t="s">
        <v>591</v>
      </c>
      <c r="B35" s="671" t="s">
        <v>135</v>
      </c>
      <c r="C35" s="458" t="s">
        <v>695</v>
      </c>
      <c r="D35" s="459">
        <v>150000</v>
      </c>
      <c r="E35" s="459">
        <v>0</v>
      </c>
      <c r="F35" s="459">
        <f>D35+E35</f>
        <v>150000</v>
      </c>
    </row>
    <row r="36" spans="1:6">
      <c r="A36" s="14"/>
      <c r="B36" s="116"/>
      <c r="C36" s="13"/>
      <c r="D36" s="33"/>
      <c r="E36" s="213"/>
      <c r="F36" s="33"/>
    </row>
    <row r="37" spans="1:6">
      <c r="A37" s="414"/>
      <c r="B37" s="247">
        <v>32</v>
      </c>
      <c r="C37" s="7" t="s">
        <v>35</v>
      </c>
      <c r="D37" s="10">
        <v>150000</v>
      </c>
      <c r="E37" s="10">
        <v>0</v>
      </c>
      <c r="F37" s="10">
        <f>D37+E37</f>
        <v>150000</v>
      </c>
    </row>
    <row r="38" spans="1:6">
      <c r="A38" s="14" t="s">
        <v>599</v>
      </c>
      <c r="B38" s="116">
        <v>323</v>
      </c>
      <c r="C38" s="13" t="s">
        <v>41</v>
      </c>
      <c r="D38" s="33">
        <v>150000</v>
      </c>
      <c r="E38" s="213">
        <v>0</v>
      </c>
      <c r="F38" s="33">
        <f>D38+E38</f>
        <v>150000</v>
      </c>
    </row>
    <row r="39" spans="1:6">
      <c r="A39" s="14"/>
      <c r="B39" s="116"/>
      <c r="C39" s="13"/>
      <c r="D39" s="33"/>
      <c r="E39" s="213"/>
      <c r="F39" s="33"/>
    </row>
    <row r="40" spans="1:6" ht="26.25">
      <c r="A40" s="413" t="s">
        <v>26</v>
      </c>
      <c r="B40" s="671" t="s">
        <v>592</v>
      </c>
      <c r="C40" s="458" t="s">
        <v>593</v>
      </c>
      <c r="D40" s="459">
        <v>190000</v>
      </c>
      <c r="E40" s="459">
        <v>0</v>
      </c>
      <c r="F40" s="459">
        <f>D40+E40</f>
        <v>190000</v>
      </c>
    </row>
    <row r="41" spans="1:6">
      <c r="A41" s="14"/>
      <c r="B41" s="116"/>
      <c r="C41" s="13"/>
      <c r="D41" s="33"/>
      <c r="E41" s="213"/>
      <c r="F41" s="33"/>
    </row>
    <row r="42" spans="1:6">
      <c r="A42" s="414"/>
      <c r="B42" s="247">
        <v>32</v>
      </c>
      <c r="C42" s="7" t="s">
        <v>35</v>
      </c>
      <c r="D42" s="10">
        <v>190000</v>
      </c>
      <c r="E42" s="10">
        <v>0</v>
      </c>
      <c r="F42" s="10">
        <f>D42+E42</f>
        <v>190000</v>
      </c>
    </row>
    <row r="43" spans="1:6">
      <c r="A43" s="14" t="s">
        <v>600</v>
      </c>
      <c r="B43" s="116">
        <v>323</v>
      </c>
      <c r="C43" s="13" t="s">
        <v>41</v>
      </c>
      <c r="D43" s="33">
        <v>190000</v>
      </c>
      <c r="E43" s="213">
        <v>0</v>
      </c>
      <c r="F43" s="33">
        <f>D43+E43</f>
        <v>190000</v>
      </c>
    </row>
    <row r="44" spans="1:6">
      <c r="A44" s="14"/>
      <c r="B44" s="116"/>
      <c r="C44" s="13"/>
      <c r="D44" s="33"/>
      <c r="E44" s="213"/>
      <c r="F44" s="33"/>
    </row>
    <row r="45" spans="1:6">
      <c r="A45" s="413" t="s">
        <v>26</v>
      </c>
      <c r="B45" s="671" t="s">
        <v>594</v>
      </c>
      <c r="C45" s="458" t="s">
        <v>595</v>
      </c>
      <c r="D45" s="459">
        <v>170000</v>
      </c>
      <c r="E45" s="459">
        <v>0</v>
      </c>
      <c r="F45" s="459">
        <f>D45+E45</f>
        <v>170000</v>
      </c>
    </row>
    <row r="46" spans="1:6">
      <c r="A46" s="14"/>
      <c r="B46" s="116"/>
      <c r="C46" s="13"/>
      <c r="D46" s="33"/>
      <c r="E46" s="213"/>
      <c r="F46" s="33"/>
    </row>
    <row r="47" spans="1:6">
      <c r="A47" s="414"/>
      <c r="B47" s="247">
        <v>32</v>
      </c>
      <c r="C47" s="7" t="s">
        <v>35</v>
      </c>
      <c r="D47" s="10">
        <v>170000</v>
      </c>
      <c r="E47" s="10">
        <v>0</v>
      </c>
      <c r="F47" s="10">
        <f>D47+E47</f>
        <v>170000</v>
      </c>
    </row>
    <row r="48" spans="1:6">
      <c r="A48" s="14" t="s">
        <v>601</v>
      </c>
      <c r="B48" s="116">
        <v>323</v>
      </c>
      <c r="C48" s="13" t="s">
        <v>41</v>
      </c>
      <c r="D48" s="33">
        <v>170000</v>
      </c>
      <c r="E48" s="213">
        <v>0</v>
      </c>
      <c r="F48" s="33">
        <f>D48+E48</f>
        <v>170000</v>
      </c>
    </row>
    <row r="49" spans="1:8">
      <c r="A49" s="14"/>
      <c r="B49" s="116"/>
      <c r="C49" s="13"/>
      <c r="D49" s="33"/>
      <c r="E49" s="213"/>
      <c r="F49" s="33"/>
    </row>
    <row r="50" spans="1:8">
      <c r="A50" s="413" t="s">
        <v>26</v>
      </c>
      <c r="B50" s="671" t="s">
        <v>596</v>
      </c>
      <c r="C50" s="458" t="s">
        <v>597</v>
      </c>
      <c r="D50" s="459">
        <v>200000</v>
      </c>
      <c r="E50" s="459">
        <v>30000</v>
      </c>
      <c r="F50" s="459">
        <f>D50+E50</f>
        <v>230000</v>
      </c>
    </row>
    <row r="51" spans="1:8">
      <c r="A51" s="14"/>
      <c r="B51" s="116"/>
      <c r="C51" s="13"/>
      <c r="D51" s="33"/>
      <c r="E51" s="213"/>
      <c r="F51" s="33"/>
    </row>
    <row r="52" spans="1:8">
      <c r="A52" s="414"/>
      <c r="B52" s="247">
        <v>32</v>
      </c>
      <c r="C52" s="7" t="s">
        <v>35</v>
      </c>
      <c r="D52" s="10">
        <v>200000</v>
      </c>
      <c r="E52" s="10">
        <v>30000</v>
      </c>
      <c r="F52" s="10">
        <f>D52+E52</f>
        <v>230000</v>
      </c>
    </row>
    <row r="53" spans="1:8">
      <c r="A53" s="14" t="s">
        <v>602</v>
      </c>
      <c r="B53" s="116">
        <v>323</v>
      </c>
      <c r="C53" s="13" t="s">
        <v>41</v>
      </c>
      <c r="D53" s="33">
        <v>200000</v>
      </c>
      <c r="E53" s="213">
        <v>30000</v>
      </c>
      <c r="F53" s="33">
        <f>D53+E53</f>
        <v>230000</v>
      </c>
    </row>
    <row r="54" spans="1:8">
      <c r="A54" s="14"/>
      <c r="B54" s="116"/>
      <c r="C54" s="13"/>
      <c r="D54" s="33"/>
      <c r="E54" s="213"/>
      <c r="F54" s="33"/>
    </row>
    <row r="55" spans="1:8">
      <c r="A55" s="314" t="s">
        <v>26</v>
      </c>
      <c r="B55" s="310" t="s">
        <v>598</v>
      </c>
      <c r="C55" s="252" t="s">
        <v>136</v>
      </c>
      <c r="D55" s="240">
        <f>D57</f>
        <v>400000</v>
      </c>
      <c r="E55" s="306">
        <v>0</v>
      </c>
      <c r="F55" s="240">
        <f>D55+E55</f>
        <v>400000</v>
      </c>
    </row>
    <row r="56" spans="1:8">
      <c r="A56" s="35"/>
      <c r="B56" s="116"/>
      <c r="C56" s="13"/>
      <c r="D56" s="27"/>
      <c r="E56" s="70"/>
      <c r="F56" s="27"/>
    </row>
    <row r="57" spans="1:8">
      <c r="A57" s="246"/>
      <c r="B57" s="247">
        <v>32</v>
      </c>
      <c r="C57" s="7" t="s">
        <v>35</v>
      </c>
      <c r="D57" s="10">
        <f>D58</f>
        <v>400000</v>
      </c>
      <c r="E57" s="10">
        <v>0</v>
      </c>
      <c r="F57" s="10">
        <f>D57+E57</f>
        <v>400000</v>
      </c>
    </row>
    <row r="58" spans="1:8">
      <c r="A58" s="14" t="s">
        <v>654</v>
      </c>
      <c r="B58" s="116">
        <v>323</v>
      </c>
      <c r="C58" s="13" t="s">
        <v>41</v>
      </c>
      <c r="D58" s="33">
        <v>400000</v>
      </c>
      <c r="E58" s="213">
        <v>0</v>
      </c>
      <c r="F58" s="33">
        <f>D58+E58</f>
        <v>400000</v>
      </c>
    </row>
    <row r="59" spans="1:8">
      <c r="A59" s="14"/>
      <c r="B59" s="116"/>
      <c r="C59" s="13"/>
      <c r="D59" s="33"/>
      <c r="E59" s="213"/>
      <c r="F59" s="33"/>
    </row>
    <row r="60" spans="1:8" ht="47.25">
      <c r="A60" s="540" t="s">
        <v>119</v>
      </c>
      <c r="B60" s="541">
        <v>1010</v>
      </c>
      <c r="C60" s="542" t="s">
        <v>137</v>
      </c>
      <c r="D60" s="543">
        <f>D62+D68+D73+D78+D83+D91</f>
        <v>860000</v>
      </c>
      <c r="E60" s="543">
        <f>E62+E68+E73+E78+E83+E91</f>
        <v>1650000</v>
      </c>
      <c r="F60" s="543">
        <f>D60+E60</f>
        <v>2510000</v>
      </c>
      <c r="G60" s="204"/>
      <c r="H60" s="204"/>
    </row>
    <row r="61" spans="1:8">
      <c r="A61" s="41"/>
      <c r="B61" s="39"/>
      <c r="C61" s="40"/>
      <c r="D61" s="27"/>
      <c r="E61" s="70"/>
      <c r="F61" s="27"/>
    </row>
    <row r="62" spans="1:8" ht="26.25">
      <c r="A62" s="314" t="s">
        <v>26</v>
      </c>
      <c r="B62" s="310" t="s">
        <v>138</v>
      </c>
      <c r="C62" s="252" t="s">
        <v>339</v>
      </c>
      <c r="D62" s="306">
        <f>D64</f>
        <v>350000</v>
      </c>
      <c r="E62" s="306">
        <f>E64</f>
        <v>600000</v>
      </c>
      <c r="F62" s="306">
        <f>D62+E62</f>
        <v>950000</v>
      </c>
      <c r="G62" s="204"/>
    </row>
    <row r="63" spans="1:8">
      <c r="A63" s="35"/>
      <c r="B63" s="39"/>
      <c r="C63" s="40"/>
      <c r="D63" s="27"/>
      <c r="E63" s="70"/>
      <c r="F63" s="27"/>
    </row>
    <row r="64" spans="1:8">
      <c r="A64" s="245"/>
      <c r="B64" s="247">
        <v>32</v>
      </c>
      <c r="C64" s="7" t="s">
        <v>35</v>
      </c>
      <c r="D64" s="10">
        <f>D65+D66</f>
        <v>350000</v>
      </c>
      <c r="E64" s="10">
        <f>E65+E66</f>
        <v>600000</v>
      </c>
      <c r="F64" s="10">
        <f>D64+E64</f>
        <v>950000</v>
      </c>
    </row>
    <row r="65" spans="1:6">
      <c r="A65" s="14" t="s">
        <v>655</v>
      </c>
      <c r="B65" s="116">
        <v>323</v>
      </c>
      <c r="C65" s="13" t="s">
        <v>98</v>
      </c>
      <c r="D65" s="213">
        <v>200000</v>
      </c>
      <c r="E65" s="213">
        <v>600000</v>
      </c>
      <c r="F65" s="213">
        <f>D65+E65</f>
        <v>800000</v>
      </c>
    </row>
    <row r="66" spans="1:6">
      <c r="A66" s="14" t="s">
        <v>656</v>
      </c>
      <c r="B66" s="116">
        <v>329</v>
      </c>
      <c r="C66" s="13" t="s">
        <v>43</v>
      </c>
      <c r="D66" s="213">
        <v>150000</v>
      </c>
      <c r="E66" s="213">
        <v>0</v>
      </c>
      <c r="F66" s="213">
        <f>D66+E66</f>
        <v>150000</v>
      </c>
    </row>
    <row r="67" spans="1:6">
      <c r="A67" s="414"/>
      <c r="B67" s="247"/>
      <c r="C67" s="7"/>
      <c r="D67" s="10"/>
      <c r="E67" s="10"/>
      <c r="F67" s="10"/>
    </row>
    <row r="68" spans="1:6" ht="26.25">
      <c r="A68" s="413" t="s">
        <v>26</v>
      </c>
      <c r="B68" s="671" t="s">
        <v>688</v>
      </c>
      <c r="C68" s="458" t="s">
        <v>754</v>
      </c>
      <c r="D68" s="459">
        <v>0</v>
      </c>
      <c r="E68" s="459">
        <v>780000</v>
      </c>
      <c r="F68" s="459">
        <f>D68+E68</f>
        <v>780000</v>
      </c>
    </row>
    <row r="69" spans="1:6">
      <c r="A69" s="14"/>
      <c r="B69" s="116"/>
      <c r="C69" s="13"/>
      <c r="D69" s="213"/>
      <c r="E69" s="213"/>
      <c r="F69" s="213"/>
    </row>
    <row r="70" spans="1:6">
      <c r="A70" s="414"/>
      <c r="B70" s="247">
        <v>38</v>
      </c>
      <c r="C70" s="7" t="s">
        <v>76</v>
      </c>
      <c r="D70" s="10">
        <v>0</v>
      </c>
      <c r="E70" s="10">
        <v>780000</v>
      </c>
      <c r="F70" s="10">
        <f>D70+E70</f>
        <v>780000</v>
      </c>
    </row>
    <row r="71" spans="1:6">
      <c r="A71" s="14" t="s">
        <v>775</v>
      </c>
      <c r="B71" s="116">
        <v>383</v>
      </c>
      <c r="C71" s="13" t="s">
        <v>689</v>
      </c>
      <c r="D71" s="213">
        <v>0</v>
      </c>
      <c r="E71" s="213">
        <v>780000</v>
      </c>
      <c r="F71" s="213">
        <f>D71+E71</f>
        <v>780000</v>
      </c>
    </row>
    <row r="72" spans="1:6">
      <c r="A72" s="14"/>
      <c r="B72" s="116"/>
      <c r="C72" s="13"/>
      <c r="D72" s="213"/>
      <c r="E72" s="213"/>
      <c r="F72" s="213"/>
    </row>
    <row r="73" spans="1:6" ht="26.25">
      <c r="A73" s="239" t="s">
        <v>53</v>
      </c>
      <c r="B73" s="315" t="s">
        <v>139</v>
      </c>
      <c r="C73" s="239" t="s">
        <v>140</v>
      </c>
      <c r="D73" s="316">
        <v>100000</v>
      </c>
      <c r="E73" s="232">
        <v>130000</v>
      </c>
      <c r="F73" s="316">
        <f>D73+E73</f>
        <v>230000</v>
      </c>
    </row>
    <row r="74" spans="1:6">
      <c r="A74" s="44"/>
      <c r="B74" s="29"/>
      <c r="C74" s="3"/>
      <c r="D74" s="26"/>
      <c r="E74" s="70"/>
      <c r="F74" s="26"/>
    </row>
    <row r="75" spans="1:6">
      <c r="A75" s="46"/>
      <c r="B75" s="45">
        <v>32</v>
      </c>
      <c r="C75" s="46" t="s">
        <v>35</v>
      </c>
      <c r="D75" s="47">
        <v>100000</v>
      </c>
      <c r="E75" s="214">
        <v>130000</v>
      </c>
      <c r="F75" s="47">
        <f>D75+E75</f>
        <v>230000</v>
      </c>
    </row>
    <row r="76" spans="1:6">
      <c r="A76" s="48">
        <v>122</v>
      </c>
      <c r="B76" s="87">
        <v>323</v>
      </c>
      <c r="C76" s="13" t="s">
        <v>41</v>
      </c>
      <c r="D76" s="88">
        <v>100000</v>
      </c>
      <c r="E76" s="88">
        <v>130000</v>
      </c>
      <c r="F76" s="88">
        <f>D76+E76</f>
        <v>230000</v>
      </c>
    </row>
    <row r="77" spans="1:6">
      <c r="A77" s="48"/>
      <c r="B77" s="87"/>
      <c r="C77" s="13"/>
      <c r="D77" s="88"/>
      <c r="E77" s="88"/>
      <c r="F77" s="88"/>
    </row>
    <row r="78" spans="1:6">
      <c r="A78" s="326" t="s">
        <v>53</v>
      </c>
      <c r="B78" s="351" t="s">
        <v>408</v>
      </c>
      <c r="C78" s="252" t="s">
        <v>437</v>
      </c>
      <c r="D78" s="231">
        <v>70000</v>
      </c>
      <c r="E78" s="231">
        <v>0</v>
      </c>
      <c r="F78" s="231">
        <f>D78+E78</f>
        <v>70000</v>
      </c>
    </row>
    <row r="79" spans="1:6">
      <c r="A79" s="48"/>
      <c r="B79" s="87"/>
      <c r="C79" s="13"/>
      <c r="D79" s="88"/>
      <c r="E79" s="88"/>
      <c r="F79" s="88"/>
    </row>
    <row r="80" spans="1:6">
      <c r="A80" s="82"/>
      <c r="B80" s="85">
        <v>32</v>
      </c>
      <c r="C80" s="7" t="s">
        <v>35</v>
      </c>
      <c r="D80" s="86">
        <v>70000</v>
      </c>
      <c r="E80" s="86">
        <v>0</v>
      </c>
      <c r="F80" s="86">
        <f>D80+E80</f>
        <v>70000</v>
      </c>
    </row>
    <row r="81" spans="1:6">
      <c r="A81" s="48">
        <v>123</v>
      </c>
      <c r="B81" s="87">
        <v>323</v>
      </c>
      <c r="C81" s="13" t="s">
        <v>41</v>
      </c>
      <c r="D81" s="88">
        <v>70000</v>
      </c>
      <c r="E81" s="88">
        <v>0</v>
      </c>
      <c r="F81" s="88">
        <f>D81+E81</f>
        <v>70000</v>
      </c>
    </row>
    <row r="82" spans="1:6">
      <c r="A82" s="48"/>
      <c r="B82" s="87"/>
      <c r="C82" s="13"/>
      <c r="D82" s="88"/>
      <c r="E82" s="88"/>
      <c r="F82" s="88"/>
    </row>
    <row r="83" spans="1:6" ht="26.25">
      <c r="A83" s="412" t="s">
        <v>53</v>
      </c>
      <c r="B83" s="532" t="s">
        <v>499</v>
      </c>
      <c r="C83" s="458" t="s">
        <v>529</v>
      </c>
      <c r="D83" s="510">
        <f>D85+D88</f>
        <v>190000</v>
      </c>
      <c r="E83" s="510">
        <f>E85+E88</f>
        <v>20000</v>
      </c>
      <c r="F83" s="510">
        <f>D83+E83</f>
        <v>210000</v>
      </c>
    </row>
    <row r="84" spans="1:6">
      <c r="A84" s="663"/>
      <c r="B84" s="664"/>
      <c r="C84" s="529"/>
      <c r="D84" s="585"/>
      <c r="E84" s="585"/>
      <c r="F84" s="585"/>
    </row>
    <row r="85" spans="1:6">
      <c r="A85" s="663"/>
      <c r="B85" s="664">
        <v>38</v>
      </c>
      <c r="C85" s="529" t="s">
        <v>50</v>
      </c>
      <c r="D85" s="585">
        <f>D86</f>
        <v>90000</v>
      </c>
      <c r="E85" s="585">
        <v>0</v>
      </c>
      <c r="F85" s="585">
        <f>D85+E85</f>
        <v>90000</v>
      </c>
    </row>
    <row r="86" spans="1:6">
      <c r="A86" s="665">
        <v>124</v>
      </c>
      <c r="B86" s="666">
        <v>386</v>
      </c>
      <c r="C86" s="486" t="s">
        <v>538</v>
      </c>
      <c r="D86" s="667">
        <v>90000</v>
      </c>
      <c r="E86" s="667">
        <v>0</v>
      </c>
      <c r="F86" s="667">
        <f>D86+E86</f>
        <v>90000</v>
      </c>
    </row>
    <row r="87" spans="1:6">
      <c r="A87" s="665"/>
      <c r="B87" s="666"/>
      <c r="C87" s="486"/>
      <c r="D87" s="667"/>
      <c r="E87" s="667"/>
      <c r="F87" s="667"/>
    </row>
    <row r="88" spans="1:6" ht="25.5" customHeight="1">
      <c r="A88" s="663"/>
      <c r="B88" s="664">
        <v>42</v>
      </c>
      <c r="C88" s="529" t="s">
        <v>147</v>
      </c>
      <c r="D88" s="585">
        <v>100000</v>
      </c>
      <c r="E88" s="585">
        <v>20000</v>
      </c>
      <c r="F88" s="585">
        <f>D88+E88</f>
        <v>120000</v>
      </c>
    </row>
    <row r="89" spans="1:6">
      <c r="A89" s="665">
        <v>125</v>
      </c>
      <c r="B89" s="666">
        <v>422</v>
      </c>
      <c r="C89" s="486" t="s">
        <v>540</v>
      </c>
      <c r="D89" s="667">
        <v>100000</v>
      </c>
      <c r="E89" s="667">
        <v>20000</v>
      </c>
      <c r="F89" s="667">
        <f>D89+E89</f>
        <v>120000</v>
      </c>
    </row>
    <row r="90" spans="1:6">
      <c r="A90" s="48"/>
      <c r="B90" s="87"/>
      <c r="C90" s="13"/>
      <c r="D90" s="88"/>
      <c r="E90" s="88"/>
      <c r="F90" s="88"/>
    </row>
    <row r="91" spans="1:6">
      <c r="A91" s="412" t="s">
        <v>53</v>
      </c>
      <c r="B91" s="533" t="s">
        <v>530</v>
      </c>
      <c r="C91" s="458" t="s">
        <v>496</v>
      </c>
      <c r="D91" s="513">
        <f>D93+D96</f>
        <v>150000</v>
      </c>
      <c r="E91" s="513">
        <f>E93+E96</f>
        <v>120000</v>
      </c>
      <c r="F91" s="513">
        <f>D91+E91</f>
        <v>270000</v>
      </c>
    </row>
    <row r="92" spans="1:6">
      <c r="A92" s="663"/>
      <c r="B92" s="664"/>
      <c r="C92" s="529"/>
      <c r="D92" s="585"/>
      <c r="E92" s="585"/>
      <c r="F92" s="585"/>
    </row>
    <row r="93" spans="1:6">
      <c r="A93" s="663"/>
      <c r="B93" s="664">
        <v>32</v>
      </c>
      <c r="C93" s="529" t="s">
        <v>545</v>
      </c>
      <c r="D93" s="585">
        <v>50000</v>
      </c>
      <c r="E93" s="585">
        <v>0</v>
      </c>
      <c r="F93" s="585">
        <f>D93+E93</f>
        <v>50000</v>
      </c>
    </row>
    <row r="94" spans="1:6">
      <c r="A94" s="665">
        <v>126</v>
      </c>
      <c r="B94" s="666">
        <v>329</v>
      </c>
      <c r="C94" s="486" t="s">
        <v>43</v>
      </c>
      <c r="D94" s="667">
        <v>50000</v>
      </c>
      <c r="E94" s="667">
        <v>0</v>
      </c>
      <c r="F94" s="667">
        <f>D94+E94</f>
        <v>50000</v>
      </c>
    </row>
    <row r="95" spans="1:6">
      <c r="A95" s="663"/>
      <c r="B95" s="664"/>
      <c r="C95" s="529"/>
      <c r="D95" s="585"/>
      <c r="E95" s="585"/>
      <c r="F95" s="585"/>
    </row>
    <row r="96" spans="1:6" ht="26.25">
      <c r="A96" s="82"/>
      <c r="B96" s="85">
        <v>42</v>
      </c>
      <c r="C96" s="7" t="s">
        <v>147</v>
      </c>
      <c r="D96" s="86">
        <v>100000</v>
      </c>
      <c r="E96" s="86">
        <v>120000</v>
      </c>
      <c r="F96" s="86">
        <f>D96+E96</f>
        <v>220000</v>
      </c>
    </row>
    <row r="97" spans="1:8">
      <c r="A97" s="48">
        <v>127</v>
      </c>
      <c r="B97" s="87">
        <v>422</v>
      </c>
      <c r="C97" s="13" t="s">
        <v>56</v>
      </c>
      <c r="D97" s="88">
        <v>100000</v>
      </c>
      <c r="E97" s="88">
        <v>120000</v>
      </c>
      <c r="F97" s="88">
        <f>D97+E97</f>
        <v>220000</v>
      </c>
    </row>
    <row r="98" spans="1:8">
      <c r="A98" s="48"/>
      <c r="B98" s="87"/>
      <c r="C98" s="13"/>
      <c r="D98" s="88"/>
      <c r="E98" s="88"/>
      <c r="F98" s="88"/>
    </row>
    <row r="99" spans="1:8" ht="15.75">
      <c r="A99" s="536" t="s">
        <v>119</v>
      </c>
      <c r="B99" s="537">
        <v>1011</v>
      </c>
      <c r="C99" s="538" t="s">
        <v>141</v>
      </c>
      <c r="D99" s="539">
        <f>D101+D106+D114</f>
        <v>8890000</v>
      </c>
      <c r="E99" s="539">
        <f>E101+E106+E114</f>
        <v>-715000</v>
      </c>
      <c r="F99" s="539">
        <f>D99+E99</f>
        <v>8175000</v>
      </c>
      <c r="G99" s="204"/>
      <c r="H99" s="204"/>
    </row>
    <row r="100" spans="1:8">
      <c r="A100" s="36"/>
      <c r="B100" s="39"/>
      <c r="C100" s="40"/>
      <c r="D100" s="27"/>
      <c r="E100" s="70"/>
      <c r="F100" s="27"/>
    </row>
    <row r="101" spans="1:8" ht="26.25">
      <c r="A101" s="314" t="s">
        <v>53</v>
      </c>
      <c r="B101" s="310" t="s">
        <v>142</v>
      </c>
      <c r="C101" s="252" t="s">
        <v>143</v>
      </c>
      <c r="D101" s="306">
        <v>7500000</v>
      </c>
      <c r="E101" s="459">
        <v>0</v>
      </c>
      <c r="F101" s="459">
        <f>D101+E101</f>
        <v>7500000</v>
      </c>
      <c r="G101" s="204"/>
    </row>
    <row r="102" spans="1:8">
      <c r="A102" s="35"/>
      <c r="B102" s="39"/>
      <c r="C102" s="40"/>
      <c r="D102" s="27"/>
      <c r="E102" s="651"/>
      <c r="F102" s="675"/>
    </row>
    <row r="103" spans="1:8" ht="26.25">
      <c r="A103" s="248"/>
      <c r="B103" s="30">
        <v>42</v>
      </c>
      <c r="C103" s="38" t="s">
        <v>315</v>
      </c>
      <c r="D103" s="32">
        <v>7500000</v>
      </c>
      <c r="E103" s="483">
        <v>0</v>
      </c>
      <c r="F103" s="482">
        <f>D103+E103</f>
        <v>7500000</v>
      </c>
    </row>
    <row r="104" spans="1:8">
      <c r="A104" s="178" t="s">
        <v>657</v>
      </c>
      <c r="B104" s="39">
        <v>421</v>
      </c>
      <c r="C104" s="40" t="s">
        <v>81</v>
      </c>
      <c r="D104" s="33">
        <v>7500000</v>
      </c>
      <c r="E104" s="213">
        <v>0</v>
      </c>
      <c r="F104" s="33">
        <f>D104+E104</f>
        <v>7500000</v>
      </c>
    </row>
    <row r="105" spans="1:8">
      <c r="A105" s="44"/>
      <c r="B105" s="29"/>
      <c r="C105" s="3"/>
      <c r="D105" s="26"/>
      <c r="E105" s="70"/>
      <c r="F105" s="26"/>
    </row>
    <row r="106" spans="1:8" ht="14.25" customHeight="1">
      <c r="A106" s="239" t="s">
        <v>53</v>
      </c>
      <c r="B106" s="315" t="s">
        <v>144</v>
      </c>
      <c r="C106" s="239" t="s">
        <v>145</v>
      </c>
      <c r="D106" s="316">
        <f>D108+D111</f>
        <v>390000</v>
      </c>
      <c r="E106" s="253">
        <f>E108+E111</f>
        <v>35000</v>
      </c>
      <c r="F106" s="316">
        <f>D106+E106</f>
        <v>425000</v>
      </c>
    </row>
    <row r="107" spans="1:8">
      <c r="A107" s="44"/>
      <c r="B107" s="29"/>
      <c r="C107" s="3"/>
      <c r="D107" s="26"/>
      <c r="E107" s="70"/>
      <c r="F107" s="26"/>
    </row>
    <row r="108" spans="1:8">
      <c r="A108" s="565"/>
      <c r="B108" s="199">
        <v>32</v>
      </c>
      <c r="C108" s="200" t="s">
        <v>35</v>
      </c>
      <c r="D108" s="73">
        <f>D109</f>
        <v>20000</v>
      </c>
      <c r="E108" s="73">
        <v>5000</v>
      </c>
      <c r="F108" s="73">
        <f>D108+E108</f>
        <v>25000</v>
      </c>
    </row>
    <row r="109" spans="1:8">
      <c r="A109" s="43">
        <v>129</v>
      </c>
      <c r="B109" s="201">
        <v>323</v>
      </c>
      <c r="C109" s="202" t="s">
        <v>41</v>
      </c>
      <c r="D109" s="70">
        <v>20000</v>
      </c>
      <c r="E109" s="70">
        <v>5000</v>
      </c>
      <c r="F109" s="70">
        <f>D109+E109</f>
        <v>25000</v>
      </c>
    </row>
    <row r="110" spans="1:8">
      <c r="A110" s="44"/>
      <c r="B110" s="29"/>
      <c r="C110" s="3"/>
      <c r="D110" s="26"/>
      <c r="E110" s="70"/>
      <c r="F110" s="26"/>
    </row>
    <row r="111" spans="1:8" ht="26.25">
      <c r="A111" s="38"/>
      <c r="B111" s="51">
        <v>36</v>
      </c>
      <c r="C111" s="38" t="s">
        <v>205</v>
      </c>
      <c r="D111" s="52">
        <v>370000</v>
      </c>
      <c r="E111" s="11">
        <v>30000</v>
      </c>
      <c r="F111" s="52">
        <f>D111+E111</f>
        <v>400000</v>
      </c>
    </row>
    <row r="112" spans="1:8">
      <c r="A112" s="43">
        <v>130</v>
      </c>
      <c r="B112" s="201">
        <v>363</v>
      </c>
      <c r="C112" s="12" t="s">
        <v>450</v>
      </c>
      <c r="D112" s="70">
        <v>370000</v>
      </c>
      <c r="E112" s="70">
        <v>30000</v>
      </c>
      <c r="F112" s="70">
        <f>D112+E112</f>
        <v>400000</v>
      </c>
    </row>
    <row r="113" spans="1:8">
      <c r="A113" s="43"/>
      <c r="B113" s="29"/>
      <c r="C113" s="34"/>
      <c r="D113" s="26"/>
      <c r="E113" s="70"/>
      <c r="F113" s="26"/>
    </row>
    <row r="114" spans="1:8" ht="27" customHeight="1">
      <c r="A114" s="326" t="s">
        <v>53</v>
      </c>
      <c r="B114" s="351" t="s">
        <v>146</v>
      </c>
      <c r="C114" s="252" t="s">
        <v>755</v>
      </c>
      <c r="D114" s="231">
        <v>1000000</v>
      </c>
      <c r="E114" s="231">
        <v>-750000</v>
      </c>
      <c r="F114" s="231">
        <f>D114+E114</f>
        <v>250000</v>
      </c>
      <c r="H114" s="328"/>
    </row>
    <row r="115" spans="1:8">
      <c r="A115" s="48"/>
      <c r="B115" s="49"/>
      <c r="C115" s="13"/>
      <c r="D115" s="88"/>
      <c r="E115" s="88"/>
      <c r="F115" s="88"/>
    </row>
    <row r="116" spans="1:8" ht="26.25">
      <c r="A116" s="82"/>
      <c r="B116" s="83">
        <v>42</v>
      </c>
      <c r="C116" s="7" t="s">
        <v>147</v>
      </c>
      <c r="D116" s="86">
        <v>1000000</v>
      </c>
      <c r="E116" s="86">
        <v>-750000</v>
      </c>
      <c r="F116" s="86">
        <f>D116+E116</f>
        <v>250000</v>
      </c>
    </row>
    <row r="117" spans="1:8">
      <c r="A117" s="48">
        <v>131</v>
      </c>
      <c r="B117" s="628">
        <v>421</v>
      </c>
      <c r="C117" s="13" t="s">
        <v>81</v>
      </c>
      <c r="D117" s="88">
        <v>1000000</v>
      </c>
      <c r="E117" s="88">
        <v>-750000</v>
      </c>
      <c r="F117" s="88">
        <f>D117+E117</f>
        <v>250000</v>
      </c>
    </row>
    <row r="118" spans="1:8">
      <c r="A118" s="48"/>
      <c r="B118" s="49"/>
      <c r="C118" s="13"/>
      <c r="D118" s="88"/>
      <c r="E118" s="88"/>
      <c r="F118" s="88"/>
    </row>
    <row r="119" spans="1:8" ht="49.5" customHeight="1">
      <c r="A119" s="175" t="s">
        <v>63</v>
      </c>
      <c r="B119" s="176" t="s">
        <v>148</v>
      </c>
      <c r="C119" s="177" t="s">
        <v>149</v>
      </c>
      <c r="D119" s="373">
        <f>D121+D486+D498</f>
        <v>29682000</v>
      </c>
      <c r="E119" s="179">
        <f>E121+E486+E498</f>
        <v>-7650000</v>
      </c>
      <c r="F119" s="373">
        <f>D119+E119</f>
        <v>22032000</v>
      </c>
      <c r="G119" s="204"/>
    </row>
    <row r="120" spans="1:8">
      <c r="A120" s="48"/>
      <c r="B120" s="49"/>
      <c r="C120" s="13"/>
      <c r="D120" s="37"/>
      <c r="E120" s="88"/>
      <c r="F120" s="37"/>
    </row>
    <row r="121" spans="1:8" ht="31.5" customHeight="1">
      <c r="A121" s="561" t="s">
        <v>24</v>
      </c>
      <c r="B121" s="562">
        <v>1012</v>
      </c>
      <c r="C121" s="563" t="s">
        <v>150</v>
      </c>
      <c r="D121" s="576">
        <f>D123+D129+D134+D141+D147+D153+D158+D163+D168+D173+D178+D183+D188+D193+D198+D206+D211+D216+D221+D229+D237+D242+D250+D258+D263+D268+D273+D278+D283+D292+D297+D302+D307+D312+D317+D322+D327+D332+D337+D342+D347+D352+D357+D362+D367+D372+D377+D382+D390+D395+D400+D408+D413+D418+D426+D431+D436+D441+D446+D451+D456+D461+D466+D471+D476+D481</f>
        <v>26984000</v>
      </c>
      <c r="E121" s="564">
        <f>E123+E129+E134+E141+E147+E153+E158+E163+E168+E173+E178+E183+E188+E193+E198+E206+E211+E216+E221+E229+E237+E242+E250+E258+E263+E268+E273+E278+E283+E292+E297+E302+E307+E312+E317+E322+E327+E332+E337+E342+E347+E352+E357+E362+E367+E372+E377+E382+E390+E395+E400+E408+E413+E418+E426+E431+E436+E441+E446+E451+E456+E461+E466+E471+E476+E481</f>
        <v>-8082000</v>
      </c>
      <c r="F121" s="576">
        <f>D121+E121</f>
        <v>18902000</v>
      </c>
      <c r="G121" s="204"/>
      <c r="H121" s="204"/>
    </row>
    <row r="122" spans="1:8">
      <c r="A122" s="28"/>
      <c r="B122" s="29"/>
      <c r="C122" s="3"/>
      <c r="D122" s="27"/>
      <c r="E122" s="70"/>
      <c r="F122" s="27"/>
    </row>
    <row r="123" spans="1:8" ht="26.25" customHeight="1">
      <c r="A123" s="412" t="s">
        <v>26</v>
      </c>
      <c r="B123" s="457" t="s">
        <v>151</v>
      </c>
      <c r="C123" s="458" t="s">
        <v>340</v>
      </c>
      <c r="D123" s="510">
        <f>D125</f>
        <v>400000</v>
      </c>
      <c r="E123" s="510">
        <f>E125</f>
        <v>0</v>
      </c>
      <c r="F123" s="510">
        <f>D123+E123</f>
        <v>400000</v>
      </c>
      <c r="G123" s="204"/>
    </row>
    <row r="124" spans="1:8">
      <c r="A124" s="242"/>
      <c r="B124" s="201"/>
      <c r="C124" s="202"/>
      <c r="D124" s="32"/>
      <c r="E124" s="70"/>
      <c r="F124" s="32"/>
    </row>
    <row r="125" spans="1:8">
      <c r="A125" s="242"/>
      <c r="B125" s="247">
        <v>32</v>
      </c>
      <c r="C125" s="350" t="s">
        <v>35</v>
      </c>
      <c r="D125" s="32">
        <f>D126+D127</f>
        <v>400000</v>
      </c>
      <c r="E125" s="10">
        <f>E126+E127</f>
        <v>0</v>
      </c>
      <c r="F125" s="32">
        <f>D125+E125</f>
        <v>400000</v>
      </c>
    </row>
    <row r="126" spans="1:8">
      <c r="A126" s="14" t="s">
        <v>537</v>
      </c>
      <c r="B126" s="201">
        <v>323</v>
      </c>
      <c r="C126" s="202" t="s">
        <v>41</v>
      </c>
      <c r="D126" s="33">
        <v>300000</v>
      </c>
      <c r="E126" s="70">
        <v>0</v>
      </c>
      <c r="F126" s="33">
        <f>D126+E126</f>
        <v>300000</v>
      </c>
    </row>
    <row r="127" spans="1:8">
      <c r="A127" s="14" t="s">
        <v>465</v>
      </c>
      <c r="B127" s="201">
        <v>329</v>
      </c>
      <c r="C127" s="12" t="s">
        <v>43</v>
      </c>
      <c r="D127" s="33">
        <v>100000</v>
      </c>
      <c r="E127" s="70">
        <v>0</v>
      </c>
      <c r="F127" s="33">
        <f>D127+E127</f>
        <v>100000</v>
      </c>
    </row>
    <row r="128" spans="1:8">
      <c r="A128" s="14"/>
      <c r="B128" s="342"/>
      <c r="C128" s="343"/>
      <c r="D128" s="33"/>
      <c r="E128" s="70"/>
      <c r="F128" s="33"/>
    </row>
    <row r="129" spans="1:6" ht="18.75" customHeight="1">
      <c r="A129" s="515" t="s">
        <v>26</v>
      </c>
      <c r="B129" s="516" t="s">
        <v>252</v>
      </c>
      <c r="C129" s="505" t="s">
        <v>153</v>
      </c>
      <c r="D129" s="506">
        <v>150000</v>
      </c>
      <c r="E129" s="459">
        <v>0</v>
      </c>
      <c r="F129" s="506">
        <f>D129+E129</f>
        <v>150000</v>
      </c>
    </row>
    <row r="130" spans="1:6">
      <c r="A130" s="54"/>
      <c r="B130" s="29"/>
      <c r="C130" s="55"/>
      <c r="D130" s="26"/>
      <c r="E130" s="70"/>
      <c r="F130" s="26"/>
    </row>
    <row r="131" spans="1:6">
      <c r="A131" s="54"/>
      <c r="B131" s="30">
        <v>32</v>
      </c>
      <c r="C131" s="31" t="s">
        <v>35</v>
      </c>
      <c r="D131" s="32">
        <v>150000</v>
      </c>
      <c r="E131" s="10">
        <v>0</v>
      </c>
      <c r="F131" s="32">
        <f>D131+E131</f>
        <v>150000</v>
      </c>
    </row>
    <row r="132" spans="1:6">
      <c r="A132" s="56" t="s">
        <v>658</v>
      </c>
      <c r="B132" s="57">
        <v>323</v>
      </c>
      <c r="C132" s="40" t="s">
        <v>41</v>
      </c>
      <c r="D132" s="70">
        <v>150000</v>
      </c>
      <c r="E132" s="17">
        <v>0</v>
      </c>
      <c r="F132" s="70">
        <f>D132+E132</f>
        <v>150000</v>
      </c>
    </row>
    <row r="133" spans="1:6">
      <c r="A133" s="48"/>
      <c r="B133" s="49"/>
      <c r="C133" s="13"/>
      <c r="D133" s="37"/>
      <c r="E133" s="88"/>
      <c r="F133" s="37"/>
    </row>
    <row r="134" spans="1:6" ht="15" customHeight="1">
      <c r="A134" s="412" t="s">
        <v>26</v>
      </c>
      <c r="B134" s="457" t="s">
        <v>152</v>
      </c>
      <c r="C134" s="458" t="s">
        <v>155</v>
      </c>
      <c r="D134" s="510">
        <f>D136</f>
        <v>890000</v>
      </c>
      <c r="E134" s="510">
        <f>E136</f>
        <v>0</v>
      </c>
      <c r="F134" s="510">
        <f>D134+E134</f>
        <v>890000</v>
      </c>
    </row>
    <row r="135" spans="1:6">
      <c r="A135" s="28"/>
      <c r="B135" s="29"/>
      <c r="C135" s="3"/>
      <c r="D135" s="27"/>
      <c r="E135" s="70"/>
      <c r="F135" s="27"/>
    </row>
    <row r="136" spans="1:6">
      <c r="A136" s="242"/>
      <c r="B136" s="30">
        <v>35</v>
      </c>
      <c r="C136" s="31" t="s">
        <v>49</v>
      </c>
      <c r="D136" s="32">
        <f>D137+D138+D139</f>
        <v>890000</v>
      </c>
      <c r="E136" s="10">
        <f>E137+E138+E139</f>
        <v>0</v>
      </c>
      <c r="F136" s="32">
        <f>D136+E136</f>
        <v>890000</v>
      </c>
    </row>
    <row r="137" spans="1:6" ht="16.5" customHeight="1">
      <c r="A137" s="16" t="s">
        <v>466</v>
      </c>
      <c r="B137" s="87">
        <v>351</v>
      </c>
      <c r="C137" s="12" t="s">
        <v>156</v>
      </c>
      <c r="D137" s="17">
        <v>120000</v>
      </c>
      <c r="E137" s="88">
        <v>0</v>
      </c>
      <c r="F137" s="17">
        <f>D137+E137</f>
        <v>120000</v>
      </c>
    </row>
    <row r="138" spans="1:6">
      <c r="A138" s="14" t="s">
        <v>525</v>
      </c>
      <c r="B138" s="201">
        <v>352</v>
      </c>
      <c r="C138" s="12" t="s">
        <v>157</v>
      </c>
      <c r="D138" s="213">
        <v>700000</v>
      </c>
      <c r="E138" s="70">
        <v>0</v>
      </c>
      <c r="F138" s="213">
        <f>D138+E138</f>
        <v>700000</v>
      </c>
    </row>
    <row r="139" spans="1:6">
      <c r="A139" s="48">
        <v>137</v>
      </c>
      <c r="B139" s="87">
        <v>352</v>
      </c>
      <c r="C139" s="13" t="s">
        <v>158</v>
      </c>
      <c r="D139" s="88">
        <v>70000</v>
      </c>
      <c r="E139" s="88">
        <v>0</v>
      </c>
      <c r="F139" s="88">
        <f>D139+E139</f>
        <v>70000</v>
      </c>
    </row>
    <row r="140" spans="1:6">
      <c r="A140" s="48"/>
      <c r="B140" s="380"/>
      <c r="C140" s="13"/>
      <c r="D140" s="381"/>
      <c r="E140" s="88"/>
      <c r="F140" s="381"/>
    </row>
    <row r="141" spans="1:6">
      <c r="A141" s="515" t="s">
        <v>26</v>
      </c>
      <c r="B141" s="516" t="s">
        <v>154</v>
      </c>
      <c r="C141" s="505" t="s">
        <v>160</v>
      </c>
      <c r="D141" s="506">
        <f>D143</f>
        <v>250000</v>
      </c>
      <c r="E141" s="459">
        <f>E143</f>
        <v>0</v>
      </c>
      <c r="F141" s="506">
        <f>D141+E141</f>
        <v>250000</v>
      </c>
    </row>
    <row r="142" spans="1:6">
      <c r="A142" s="54"/>
      <c r="B142" s="29"/>
      <c r="C142" s="55"/>
      <c r="D142" s="26"/>
      <c r="E142" s="70"/>
      <c r="F142" s="26"/>
    </row>
    <row r="143" spans="1:6">
      <c r="A143" s="54"/>
      <c r="B143" s="30">
        <v>35</v>
      </c>
      <c r="C143" s="31" t="s">
        <v>49</v>
      </c>
      <c r="D143" s="575">
        <f>D144+D145</f>
        <v>250000</v>
      </c>
      <c r="E143" s="10">
        <f>E144+E145</f>
        <v>0</v>
      </c>
      <c r="F143" s="575">
        <f>D143+E143</f>
        <v>250000</v>
      </c>
    </row>
    <row r="144" spans="1:6" ht="26.25" customHeight="1">
      <c r="A144" s="56" t="s">
        <v>585</v>
      </c>
      <c r="B144" s="57">
        <v>352</v>
      </c>
      <c r="C144" s="40" t="s">
        <v>367</v>
      </c>
      <c r="D144" s="70">
        <v>200000</v>
      </c>
      <c r="E144" s="17">
        <v>0</v>
      </c>
      <c r="F144" s="70">
        <f>D144+E144</f>
        <v>200000</v>
      </c>
    </row>
    <row r="145" spans="1:6" ht="14.25" customHeight="1">
      <c r="A145" s="56" t="s">
        <v>488</v>
      </c>
      <c r="B145" s="57">
        <v>352</v>
      </c>
      <c r="C145" s="40" t="s">
        <v>161</v>
      </c>
      <c r="D145" s="70">
        <v>50000</v>
      </c>
      <c r="E145" s="17">
        <v>0</v>
      </c>
      <c r="F145" s="70">
        <f>D145+E145</f>
        <v>50000</v>
      </c>
    </row>
    <row r="146" spans="1:6">
      <c r="A146" s="56"/>
      <c r="B146" s="57"/>
      <c r="C146" s="40"/>
      <c r="D146" s="26"/>
      <c r="E146" s="17"/>
      <c r="F146" s="26"/>
    </row>
    <row r="147" spans="1:6" ht="15" customHeight="1">
      <c r="A147" s="229" t="s">
        <v>26</v>
      </c>
      <c r="B147" s="182" t="s">
        <v>159</v>
      </c>
      <c r="C147" s="252" t="s">
        <v>247</v>
      </c>
      <c r="D147" s="233">
        <f>D149</f>
        <v>70000</v>
      </c>
      <c r="E147" s="253">
        <f>E149</f>
        <v>0</v>
      </c>
      <c r="F147" s="233">
        <f>D147+E147</f>
        <v>70000</v>
      </c>
    </row>
    <row r="148" spans="1:6">
      <c r="A148" s="56"/>
      <c r="B148" s="57"/>
      <c r="C148" s="40"/>
      <c r="D148" s="26"/>
      <c r="E148" s="17"/>
      <c r="F148" s="26"/>
    </row>
    <row r="149" spans="1:6">
      <c r="A149" s="56"/>
      <c r="B149" s="51">
        <v>32</v>
      </c>
      <c r="C149" s="38" t="s">
        <v>35</v>
      </c>
      <c r="D149" s="73">
        <f>D150+D151</f>
        <v>70000</v>
      </c>
      <c r="E149" s="11">
        <f>E150+E151</f>
        <v>0</v>
      </c>
      <c r="F149" s="73">
        <f>D149+E149</f>
        <v>70000</v>
      </c>
    </row>
    <row r="150" spans="1:6">
      <c r="A150" s="56" t="s">
        <v>489</v>
      </c>
      <c r="B150" s="57">
        <v>323</v>
      </c>
      <c r="C150" s="40" t="s">
        <v>41</v>
      </c>
      <c r="D150" s="70">
        <v>50000</v>
      </c>
      <c r="E150" s="17">
        <v>0</v>
      </c>
      <c r="F150" s="70">
        <f>D150+E150</f>
        <v>50000</v>
      </c>
    </row>
    <row r="151" spans="1:6">
      <c r="A151" s="56" t="s">
        <v>490</v>
      </c>
      <c r="B151" s="57">
        <v>329</v>
      </c>
      <c r="C151" s="40" t="s">
        <v>393</v>
      </c>
      <c r="D151" s="70">
        <v>20000</v>
      </c>
      <c r="E151" s="17">
        <v>0</v>
      </c>
      <c r="F151" s="70">
        <f>D151+E151</f>
        <v>20000</v>
      </c>
    </row>
    <row r="152" spans="1:6">
      <c r="A152" s="56"/>
      <c r="B152" s="57"/>
      <c r="C152" s="40"/>
      <c r="D152" s="70"/>
      <c r="E152" s="17"/>
      <c r="F152" s="70"/>
    </row>
    <row r="153" spans="1:6" ht="15.75" customHeight="1">
      <c r="A153" s="311" t="s">
        <v>26</v>
      </c>
      <c r="B153" s="305" t="s">
        <v>395</v>
      </c>
      <c r="C153" s="239" t="s">
        <v>394</v>
      </c>
      <c r="D153" s="240">
        <f>D155</f>
        <v>330000</v>
      </c>
      <c r="E153" s="306">
        <v>0</v>
      </c>
      <c r="F153" s="240">
        <f>D153+E153</f>
        <v>330000</v>
      </c>
    </row>
    <row r="154" spans="1:6" ht="15.75">
      <c r="A154" s="59"/>
      <c r="B154" s="60"/>
      <c r="C154" s="61"/>
      <c r="D154" s="26"/>
      <c r="E154" s="70"/>
      <c r="F154" s="26"/>
    </row>
    <row r="155" spans="1:6">
      <c r="A155" s="59"/>
      <c r="B155" s="63">
        <v>32</v>
      </c>
      <c r="C155" s="64" t="s">
        <v>35</v>
      </c>
      <c r="D155" s="32">
        <f>D156</f>
        <v>330000</v>
      </c>
      <c r="E155" s="10">
        <v>0</v>
      </c>
      <c r="F155" s="32">
        <f>D155+E155</f>
        <v>330000</v>
      </c>
    </row>
    <row r="156" spans="1:6">
      <c r="A156" s="14" t="s">
        <v>526</v>
      </c>
      <c r="B156" s="201">
        <v>323</v>
      </c>
      <c r="C156" s="48" t="s">
        <v>41</v>
      </c>
      <c r="D156" s="70">
        <v>330000</v>
      </c>
      <c r="E156" s="70">
        <v>0</v>
      </c>
      <c r="F156" s="70">
        <f>D156+E156</f>
        <v>330000</v>
      </c>
    </row>
    <row r="157" spans="1:6">
      <c r="A157" s="14"/>
      <c r="B157" s="201"/>
      <c r="C157" s="48"/>
      <c r="D157" s="70"/>
      <c r="E157" s="70"/>
      <c r="F157" s="70"/>
    </row>
    <row r="158" spans="1:6">
      <c r="A158" s="413" t="s">
        <v>26</v>
      </c>
      <c r="B158" s="671" t="s">
        <v>560</v>
      </c>
      <c r="C158" s="412" t="s">
        <v>561</v>
      </c>
      <c r="D158" s="459">
        <v>200000</v>
      </c>
      <c r="E158" s="459">
        <v>-150000</v>
      </c>
      <c r="F158" s="459">
        <f>D158+E158</f>
        <v>50000</v>
      </c>
    </row>
    <row r="159" spans="1:6">
      <c r="A159" s="14"/>
      <c r="B159" s="201"/>
      <c r="C159" s="48"/>
      <c r="D159" s="70"/>
      <c r="E159" s="70"/>
      <c r="F159" s="70"/>
    </row>
    <row r="160" spans="1:6">
      <c r="A160" s="414"/>
      <c r="B160" s="199">
        <v>32</v>
      </c>
      <c r="C160" s="82" t="s">
        <v>35</v>
      </c>
      <c r="D160" s="73">
        <v>200000</v>
      </c>
      <c r="E160" s="73">
        <v>-150000</v>
      </c>
      <c r="F160" s="73">
        <f>D160+E160</f>
        <v>50000</v>
      </c>
    </row>
    <row r="161" spans="1:6">
      <c r="A161" s="14" t="s">
        <v>527</v>
      </c>
      <c r="B161" s="201">
        <v>323</v>
      </c>
      <c r="C161" s="48" t="s">
        <v>41</v>
      </c>
      <c r="D161" s="70">
        <v>200000</v>
      </c>
      <c r="E161" s="70">
        <v>-150000</v>
      </c>
      <c r="F161" s="70">
        <f>D161+E161</f>
        <v>50000</v>
      </c>
    </row>
    <row r="162" spans="1:6">
      <c r="A162" s="14"/>
      <c r="B162" s="342"/>
      <c r="C162" s="48"/>
      <c r="D162" s="70"/>
      <c r="E162" s="70"/>
      <c r="F162" s="70"/>
    </row>
    <row r="163" spans="1:6" ht="26.25">
      <c r="A163" s="311" t="s">
        <v>53</v>
      </c>
      <c r="B163" s="305" t="s">
        <v>162</v>
      </c>
      <c r="C163" s="239" t="s">
        <v>503</v>
      </c>
      <c r="D163" s="306">
        <f>D165</f>
        <v>700000</v>
      </c>
      <c r="E163" s="306">
        <v>0</v>
      </c>
      <c r="F163" s="306">
        <f>D163+E163</f>
        <v>700000</v>
      </c>
    </row>
    <row r="164" spans="1:6" ht="15.75">
      <c r="A164" s="59"/>
      <c r="B164" s="60"/>
      <c r="C164" s="61"/>
      <c r="D164" s="71"/>
      <c r="E164" s="70"/>
      <c r="F164" s="71"/>
    </row>
    <row r="165" spans="1:6">
      <c r="A165" s="59"/>
      <c r="B165" s="63">
        <v>38</v>
      </c>
      <c r="C165" s="64" t="s">
        <v>76</v>
      </c>
      <c r="D165" s="10">
        <v>700000</v>
      </c>
      <c r="E165" s="10">
        <v>0</v>
      </c>
      <c r="F165" s="10">
        <f>D165+E165</f>
        <v>700000</v>
      </c>
    </row>
    <row r="166" spans="1:6">
      <c r="A166" s="54" t="s">
        <v>603</v>
      </c>
      <c r="B166" s="201">
        <v>382</v>
      </c>
      <c r="C166" s="42" t="s">
        <v>52</v>
      </c>
      <c r="D166" s="70">
        <v>700000</v>
      </c>
      <c r="E166" s="70">
        <v>0</v>
      </c>
      <c r="F166" s="70">
        <f>D166+E166</f>
        <v>700000</v>
      </c>
    </row>
    <row r="167" spans="1:6">
      <c r="A167" s="54"/>
      <c r="B167" s="201"/>
      <c r="C167" s="42"/>
      <c r="D167" s="70"/>
      <c r="E167" s="70"/>
      <c r="F167" s="70"/>
    </row>
    <row r="168" spans="1:6" ht="26.25">
      <c r="A168" s="413" t="s">
        <v>53</v>
      </c>
      <c r="B168" s="388" t="s">
        <v>163</v>
      </c>
      <c r="C168" s="412" t="s">
        <v>802</v>
      </c>
      <c r="D168" s="386">
        <v>0</v>
      </c>
      <c r="E168" s="386">
        <v>200000</v>
      </c>
      <c r="F168" s="386">
        <f>D168+E168</f>
        <v>200000</v>
      </c>
    </row>
    <row r="169" spans="1:6">
      <c r="A169" s="54"/>
      <c r="B169" s="201"/>
      <c r="C169" s="42"/>
      <c r="D169" s="70"/>
      <c r="E169" s="70"/>
      <c r="F169" s="70"/>
    </row>
    <row r="170" spans="1:6" ht="26.25">
      <c r="A170" s="414"/>
      <c r="B170" s="199">
        <v>42</v>
      </c>
      <c r="C170" s="82" t="s">
        <v>89</v>
      </c>
      <c r="D170" s="73">
        <v>0</v>
      </c>
      <c r="E170" s="73">
        <v>200000</v>
      </c>
      <c r="F170" s="73">
        <f>D170+E170</f>
        <v>200000</v>
      </c>
    </row>
    <row r="171" spans="1:6">
      <c r="A171" s="54" t="s">
        <v>604</v>
      </c>
      <c r="B171" s="201">
        <v>426</v>
      </c>
      <c r="C171" s="42" t="s">
        <v>171</v>
      </c>
      <c r="D171" s="70">
        <v>0</v>
      </c>
      <c r="E171" s="70">
        <v>200000</v>
      </c>
      <c r="F171" s="70">
        <f>D171+E171</f>
        <v>200000</v>
      </c>
    </row>
    <row r="172" spans="1:6">
      <c r="A172" s="54"/>
      <c r="B172" s="201"/>
      <c r="C172" s="42"/>
      <c r="D172" s="70"/>
      <c r="E172" s="70"/>
      <c r="F172" s="70"/>
    </row>
    <row r="173" spans="1:6">
      <c r="A173" s="311" t="s">
        <v>53</v>
      </c>
      <c r="B173" s="305" t="s">
        <v>164</v>
      </c>
      <c r="C173" s="239" t="s">
        <v>165</v>
      </c>
      <c r="D173" s="240">
        <f>D175</f>
        <v>2000000</v>
      </c>
      <c r="E173" s="306">
        <v>-900000</v>
      </c>
      <c r="F173" s="240">
        <f>D173+E173</f>
        <v>1100000</v>
      </c>
    </row>
    <row r="174" spans="1:6" ht="15.75">
      <c r="A174" s="59"/>
      <c r="B174" s="60"/>
      <c r="C174" s="61"/>
      <c r="D174" s="26"/>
      <c r="E174" s="213"/>
      <c r="F174" s="26"/>
    </row>
    <row r="175" spans="1:6">
      <c r="A175" s="59"/>
      <c r="B175" s="63">
        <v>38</v>
      </c>
      <c r="C175" s="74" t="s">
        <v>76</v>
      </c>
      <c r="D175" s="10">
        <f>D176</f>
        <v>2000000</v>
      </c>
      <c r="E175" s="10">
        <v>-900000</v>
      </c>
      <c r="F175" s="10">
        <f>D175+E175</f>
        <v>1100000</v>
      </c>
    </row>
    <row r="176" spans="1:6">
      <c r="A176" s="75" t="s">
        <v>605</v>
      </c>
      <c r="B176" s="76">
        <v>386</v>
      </c>
      <c r="C176" s="77" t="s">
        <v>166</v>
      </c>
      <c r="D176" s="58">
        <v>2000000</v>
      </c>
      <c r="E176" s="17">
        <v>-900000</v>
      </c>
      <c r="F176" s="58">
        <f>D176+E176</f>
        <v>1100000</v>
      </c>
    </row>
    <row r="177" spans="1:6">
      <c r="A177" s="75"/>
      <c r="B177" s="76"/>
      <c r="C177" s="77"/>
      <c r="D177" s="58"/>
      <c r="E177" s="17"/>
      <c r="F177" s="58"/>
    </row>
    <row r="178" spans="1:6" ht="28.5" customHeight="1">
      <c r="A178" s="311" t="s">
        <v>53</v>
      </c>
      <c r="B178" s="305" t="s">
        <v>167</v>
      </c>
      <c r="C178" s="239" t="s">
        <v>562</v>
      </c>
      <c r="D178" s="240">
        <v>500000</v>
      </c>
      <c r="E178" s="306">
        <v>-500000</v>
      </c>
      <c r="F178" s="240">
        <f>D178+E178</f>
        <v>0</v>
      </c>
    </row>
    <row r="179" spans="1:6" ht="15.75" customHeight="1">
      <c r="A179" s="479"/>
      <c r="B179" s="480"/>
      <c r="C179" s="481"/>
      <c r="D179" s="482"/>
      <c r="E179" s="483"/>
      <c r="F179" s="482"/>
    </row>
    <row r="180" spans="1:6" ht="31.5" customHeight="1">
      <c r="A180" s="479"/>
      <c r="B180" s="480">
        <v>41</v>
      </c>
      <c r="C180" s="481" t="s">
        <v>430</v>
      </c>
      <c r="D180" s="482">
        <v>500000</v>
      </c>
      <c r="E180" s="482">
        <v>-500000</v>
      </c>
      <c r="F180" s="482">
        <f>D180+E180</f>
        <v>0</v>
      </c>
    </row>
    <row r="181" spans="1:6" ht="14.25" customHeight="1">
      <c r="A181" s="484" t="s">
        <v>606</v>
      </c>
      <c r="B181" s="485">
        <v>411</v>
      </c>
      <c r="C181" s="486" t="s">
        <v>431</v>
      </c>
      <c r="D181" s="487">
        <v>500000</v>
      </c>
      <c r="E181" s="487">
        <v>-500000</v>
      </c>
      <c r="F181" s="487">
        <f>D181+E181</f>
        <v>0</v>
      </c>
    </row>
    <row r="182" spans="1:6" ht="16.5" customHeight="1">
      <c r="A182" s="484"/>
      <c r="B182" s="485"/>
      <c r="C182" s="486"/>
      <c r="D182" s="487"/>
      <c r="E182" s="487"/>
      <c r="F182" s="487"/>
    </row>
    <row r="183" spans="1:6" ht="15.75" customHeight="1">
      <c r="A183" s="413" t="s">
        <v>53</v>
      </c>
      <c r="B183" s="671" t="s">
        <v>690</v>
      </c>
      <c r="C183" s="458" t="s">
        <v>691</v>
      </c>
      <c r="D183" s="459">
        <v>0</v>
      </c>
      <c r="E183" s="459">
        <v>1000000</v>
      </c>
      <c r="F183" s="459">
        <f>D183+E183</f>
        <v>1000000</v>
      </c>
    </row>
    <row r="184" spans="1:6" ht="17.25" customHeight="1">
      <c r="A184" s="484"/>
      <c r="B184" s="485"/>
      <c r="C184" s="486"/>
      <c r="D184" s="487"/>
      <c r="E184" s="487"/>
      <c r="F184" s="487"/>
    </row>
    <row r="185" spans="1:6" ht="25.5" customHeight="1">
      <c r="A185" s="484"/>
      <c r="B185" s="480">
        <v>41</v>
      </c>
      <c r="C185" s="481" t="s">
        <v>430</v>
      </c>
      <c r="D185" s="487">
        <v>0</v>
      </c>
      <c r="E185" s="487">
        <v>1000000</v>
      </c>
      <c r="F185" s="487">
        <f>D185+E185</f>
        <v>1000000</v>
      </c>
    </row>
    <row r="186" spans="1:6" ht="14.25" customHeight="1">
      <c r="A186" s="484" t="s">
        <v>757</v>
      </c>
      <c r="B186" s="485">
        <v>411</v>
      </c>
      <c r="C186" s="486" t="s">
        <v>431</v>
      </c>
      <c r="D186" s="487">
        <v>0</v>
      </c>
      <c r="E186" s="487">
        <v>1000000</v>
      </c>
      <c r="F186" s="487">
        <f>D186+E186</f>
        <v>1000000</v>
      </c>
    </row>
    <row r="187" spans="1:6" ht="15.75" customHeight="1">
      <c r="A187" s="479"/>
      <c r="B187" s="480"/>
      <c r="C187" s="481"/>
      <c r="D187" s="482"/>
      <c r="E187" s="483"/>
      <c r="F187" s="482"/>
    </row>
    <row r="188" spans="1:6">
      <c r="A188" s="311" t="s">
        <v>53</v>
      </c>
      <c r="B188" s="305" t="s">
        <v>253</v>
      </c>
      <c r="C188" s="239" t="s">
        <v>168</v>
      </c>
      <c r="D188" s="240">
        <v>0</v>
      </c>
      <c r="E188" s="459">
        <v>0</v>
      </c>
      <c r="F188" s="506">
        <f>D188+E188</f>
        <v>0</v>
      </c>
    </row>
    <row r="189" spans="1:6" ht="15.75">
      <c r="A189" s="59"/>
      <c r="B189" s="60"/>
      <c r="C189" s="61"/>
      <c r="D189" s="26"/>
      <c r="E189" s="652"/>
      <c r="F189" s="676"/>
    </row>
    <row r="190" spans="1:6" ht="26.25">
      <c r="A190" s="59"/>
      <c r="B190" s="63">
        <v>42</v>
      </c>
      <c r="C190" s="79" t="s">
        <v>100</v>
      </c>
      <c r="D190" s="32">
        <v>0</v>
      </c>
      <c r="E190" s="483">
        <v>0</v>
      </c>
      <c r="F190" s="482">
        <f>D190+E190</f>
        <v>0</v>
      </c>
    </row>
    <row r="191" spans="1:6">
      <c r="A191" s="54" t="s">
        <v>659</v>
      </c>
      <c r="B191" s="29">
        <v>421</v>
      </c>
      <c r="C191" s="55" t="s">
        <v>81</v>
      </c>
      <c r="D191" s="70">
        <v>0</v>
      </c>
      <c r="E191" s="70">
        <v>0</v>
      </c>
      <c r="F191" s="70">
        <f>D191+E191</f>
        <v>0</v>
      </c>
    </row>
    <row r="192" spans="1:6">
      <c r="A192" s="54"/>
      <c r="B192" s="29"/>
      <c r="C192" s="55"/>
      <c r="D192" s="70"/>
      <c r="E192" s="70"/>
      <c r="F192" s="70"/>
    </row>
    <row r="193" spans="1:7" ht="26.25">
      <c r="A193" s="413" t="s">
        <v>53</v>
      </c>
      <c r="B193" s="388" t="s">
        <v>438</v>
      </c>
      <c r="C193" s="458" t="s">
        <v>447</v>
      </c>
      <c r="D193" s="386">
        <v>160000</v>
      </c>
      <c r="E193" s="386">
        <v>-60000</v>
      </c>
      <c r="F193" s="386">
        <f>D193+E193</f>
        <v>100000</v>
      </c>
    </row>
    <row r="194" spans="1:7">
      <c r="A194" s="54"/>
      <c r="B194" s="29"/>
      <c r="C194" s="55"/>
      <c r="D194" s="70"/>
      <c r="E194" s="70"/>
      <c r="F194" s="70"/>
    </row>
    <row r="195" spans="1:7" ht="26.25">
      <c r="A195" s="414"/>
      <c r="B195" s="534">
        <v>42</v>
      </c>
      <c r="C195" s="7" t="s">
        <v>439</v>
      </c>
      <c r="D195" s="73">
        <v>160000</v>
      </c>
      <c r="E195" s="73">
        <v>-60000</v>
      </c>
      <c r="F195" s="73">
        <f>D195+E195</f>
        <v>100000</v>
      </c>
    </row>
    <row r="196" spans="1:7">
      <c r="A196" s="54" t="s">
        <v>660</v>
      </c>
      <c r="B196" s="201">
        <v>426</v>
      </c>
      <c r="C196" s="55" t="s">
        <v>416</v>
      </c>
      <c r="D196" s="70">
        <v>160000</v>
      </c>
      <c r="E196" s="70">
        <v>-60000</v>
      </c>
      <c r="F196" s="70">
        <f>D196+E196</f>
        <v>100000</v>
      </c>
    </row>
    <row r="197" spans="1:7">
      <c r="A197" s="54"/>
      <c r="B197" s="29"/>
      <c r="C197" s="55"/>
      <c r="D197" s="70"/>
      <c r="E197" s="70"/>
      <c r="F197" s="70"/>
    </row>
    <row r="198" spans="1:7" ht="16.5" customHeight="1">
      <c r="A198" s="413" t="s">
        <v>53</v>
      </c>
      <c r="B198" s="388" t="s">
        <v>440</v>
      </c>
      <c r="C198" s="535" t="s">
        <v>441</v>
      </c>
      <c r="D198" s="386">
        <f>D200+D203</f>
        <v>900000</v>
      </c>
      <c r="E198" s="386">
        <f>E200+E203</f>
        <v>-680000</v>
      </c>
      <c r="F198" s="386">
        <f>D198+E198</f>
        <v>220000</v>
      </c>
    </row>
    <row r="199" spans="1:7" ht="16.5" customHeight="1">
      <c r="A199" s="705"/>
      <c r="B199" s="645"/>
      <c r="C199" s="706"/>
      <c r="D199" s="530"/>
      <c r="E199" s="530"/>
      <c r="F199" s="530"/>
    </row>
    <row r="200" spans="1:7" ht="16.5" customHeight="1">
      <c r="A200" s="705"/>
      <c r="B200" s="645">
        <v>32</v>
      </c>
      <c r="C200" s="706" t="s">
        <v>35</v>
      </c>
      <c r="D200" s="530">
        <v>0</v>
      </c>
      <c r="E200" s="530">
        <v>200000</v>
      </c>
      <c r="F200" s="530">
        <f>D200+E200</f>
        <v>200000</v>
      </c>
    </row>
    <row r="201" spans="1:7" ht="16.5" customHeight="1">
      <c r="A201" s="484" t="s">
        <v>776</v>
      </c>
      <c r="B201" s="649">
        <v>323</v>
      </c>
      <c r="C201" s="707" t="s">
        <v>696</v>
      </c>
      <c r="D201" s="651">
        <v>0</v>
      </c>
      <c r="E201" s="651">
        <v>200000</v>
      </c>
      <c r="F201" s="651">
        <f>D201+E201</f>
        <v>200000</v>
      </c>
    </row>
    <row r="202" spans="1:7" ht="16.5" customHeight="1">
      <c r="A202" s="54"/>
      <c r="B202" s="29"/>
      <c r="C202" s="55"/>
      <c r="D202" s="70"/>
      <c r="E202" s="70"/>
      <c r="F202" s="70"/>
    </row>
    <row r="203" spans="1:7" ht="26.25">
      <c r="A203" s="414"/>
      <c r="B203" s="199">
        <v>42</v>
      </c>
      <c r="C203" s="7" t="s">
        <v>445</v>
      </c>
      <c r="D203" s="73">
        <v>900000</v>
      </c>
      <c r="E203" s="73">
        <v>-880000</v>
      </c>
      <c r="F203" s="73">
        <f>D203+E203</f>
        <v>20000</v>
      </c>
      <c r="G203" s="125"/>
    </row>
    <row r="204" spans="1:7" ht="16.5" customHeight="1">
      <c r="A204" s="54" t="s">
        <v>661</v>
      </c>
      <c r="B204" s="201">
        <v>421</v>
      </c>
      <c r="C204" s="40" t="s">
        <v>443</v>
      </c>
      <c r="D204" s="70">
        <v>900000</v>
      </c>
      <c r="E204" s="70">
        <v>-880000</v>
      </c>
      <c r="F204" s="70">
        <f>D204+E204</f>
        <v>20000</v>
      </c>
    </row>
    <row r="205" spans="1:7" ht="13.5" customHeight="1">
      <c r="A205" s="54"/>
      <c r="B205" s="29"/>
      <c r="C205" s="55"/>
      <c r="D205" s="26"/>
      <c r="E205" s="70"/>
      <c r="F205" s="26"/>
    </row>
    <row r="206" spans="1:7">
      <c r="A206" s="309" t="s">
        <v>53</v>
      </c>
      <c r="B206" s="310" t="s">
        <v>169</v>
      </c>
      <c r="C206" s="252" t="s">
        <v>170</v>
      </c>
      <c r="D206" s="306">
        <v>200000</v>
      </c>
      <c r="E206" s="306">
        <v>-100000</v>
      </c>
      <c r="F206" s="306">
        <f>D206+E206</f>
        <v>100000</v>
      </c>
    </row>
    <row r="207" spans="1:7">
      <c r="A207" s="78"/>
      <c r="B207" s="29"/>
      <c r="C207" s="55"/>
      <c r="D207" s="26"/>
      <c r="E207" s="70"/>
      <c r="F207" s="26"/>
    </row>
    <row r="208" spans="1:7" ht="26.25">
      <c r="A208" s="82"/>
      <c r="B208" s="8">
        <v>42</v>
      </c>
      <c r="C208" s="7" t="s">
        <v>89</v>
      </c>
      <c r="D208" s="11">
        <v>200000</v>
      </c>
      <c r="E208" s="11">
        <v>-100000</v>
      </c>
      <c r="F208" s="11">
        <f>D208+E208</f>
        <v>100000</v>
      </c>
    </row>
    <row r="209" spans="1:6">
      <c r="A209" s="42">
        <v>151</v>
      </c>
      <c r="B209" s="380">
        <v>426</v>
      </c>
      <c r="C209" s="40" t="s">
        <v>171</v>
      </c>
      <c r="D209" s="88">
        <v>200000</v>
      </c>
      <c r="E209" s="88">
        <v>-100000</v>
      </c>
      <c r="F209" s="88">
        <f>D209+E209</f>
        <v>100000</v>
      </c>
    </row>
    <row r="210" spans="1:6">
      <c r="A210" s="78"/>
      <c r="B210" s="29"/>
      <c r="C210" s="55"/>
      <c r="D210" s="26"/>
      <c r="E210" s="70"/>
      <c r="F210" s="26"/>
    </row>
    <row r="211" spans="1:6" ht="26.25">
      <c r="A211" s="238" t="s">
        <v>53</v>
      </c>
      <c r="B211" s="307" t="s">
        <v>239</v>
      </c>
      <c r="C211" s="239" t="s">
        <v>306</v>
      </c>
      <c r="D211" s="308">
        <v>150000</v>
      </c>
      <c r="E211" s="510">
        <v>0</v>
      </c>
      <c r="F211" s="509">
        <f>D211+E211</f>
        <v>150000</v>
      </c>
    </row>
    <row r="212" spans="1:6">
      <c r="A212" s="72"/>
      <c r="B212" s="83"/>
      <c r="C212" s="38"/>
      <c r="D212" s="84"/>
      <c r="E212" s="677"/>
      <c r="F212" s="678"/>
    </row>
    <row r="213" spans="1:6" ht="26.25">
      <c r="A213" s="48"/>
      <c r="B213" s="85">
        <v>42</v>
      </c>
      <c r="C213" s="7" t="s">
        <v>244</v>
      </c>
      <c r="D213" s="86">
        <v>150000</v>
      </c>
      <c r="E213" s="670">
        <v>0</v>
      </c>
      <c r="F213" s="670">
        <f>D213+E213</f>
        <v>150000</v>
      </c>
    </row>
    <row r="214" spans="1:6">
      <c r="A214" s="48">
        <v>152</v>
      </c>
      <c r="B214" s="87">
        <v>426</v>
      </c>
      <c r="C214" s="13" t="s">
        <v>245</v>
      </c>
      <c r="D214" s="88">
        <v>150000</v>
      </c>
      <c r="E214" s="667">
        <v>0</v>
      </c>
      <c r="F214" s="667">
        <f>D214+E214</f>
        <v>150000</v>
      </c>
    </row>
    <row r="215" spans="1:6">
      <c r="A215" s="78"/>
      <c r="B215" s="29"/>
      <c r="C215" s="55"/>
      <c r="D215" s="26"/>
      <c r="E215" s="70"/>
      <c r="F215" s="26"/>
    </row>
    <row r="216" spans="1:6" ht="26.25">
      <c r="A216" s="304" t="s">
        <v>53</v>
      </c>
      <c r="B216" s="305" t="s">
        <v>254</v>
      </c>
      <c r="C216" s="239" t="s">
        <v>519</v>
      </c>
      <c r="D216" s="693">
        <v>100000</v>
      </c>
      <c r="E216" s="693">
        <v>100000</v>
      </c>
      <c r="F216" s="693">
        <f>D216+E216</f>
        <v>200000</v>
      </c>
    </row>
    <row r="217" spans="1:6" s="188" customFormat="1">
      <c r="A217" s="64"/>
      <c r="B217" s="63"/>
      <c r="C217" s="79"/>
      <c r="D217" s="80"/>
      <c r="E217" s="327"/>
      <c r="F217" s="80"/>
    </row>
    <row r="218" spans="1:6">
      <c r="A218" s="72"/>
      <c r="B218" s="51">
        <v>32</v>
      </c>
      <c r="C218" s="38" t="s">
        <v>35</v>
      </c>
      <c r="D218" s="52">
        <v>100000</v>
      </c>
      <c r="E218" s="11">
        <v>100000</v>
      </c>
      <c r="F218" s="52">
        <f>D218+E218</f>
        <v>200000</v>
      </c>
    </row>
    <row r="219" spans="1:6">
      <c r="A219" s="42">
        <v>153</v>
      </c>
      <c r="B219" s="49">
        <v>323</v>
      </c>
      <c r="C219" s="40" t="s">
        <v>41</v>
      </c>
      <c r="D219" s="88">
        <v>100000</v>
      </c>
      <c r="E219" s="88">
        <v>100000</v>
      </c>
      <c r="F219" s="88">
        <f>D219+E219</f>
        <v>200000</v>
      </c>
    </row>
    <row r="220" spans="1:6">
      <c r="A220" s="78"/>
      <c r="B220" s="29"/>
      <c r="C220" s="55"/>
      <c r="D220" s="26"/>
      <c r="E220" s="70"/>
      <c r="F220" s="26"/>
    </row>
    <row r="221" spans="1:6" ht="18" customHeight="1">
      <c r="A221" s="304" t="s">
        <v>53</v>
      </c>
      <c r="B221" s="305" t="s">
        <v>314</v>
      </c>
      <c r="C221" s="239" t="s">
        <v>442</v>
      </c>
      <c r="D221" s="240">
        <f>D223+D226</f>
        <v>100000</v>
      </c>
      <c r="E221" s="306">
        <f>E223+E226</f>
        <v>400000</v>
      </c>
      <c r="F221" s="240">
        <f>D221+E221</f>
        <v>500000</v>
      </c>
    </row>
    <row r="222" spans="1:6" ht="12.75" customHeight="1">
      <c r="A222" s="709"/>
      <c r="B222" s="480"/>
      <c r="C222" s="481"/>
      <c r="D222" s="482"/>
      <c r="E222" s="483"/>
      <c r="F222" s="482"/>
    </row>
    <row r="223" spans="1:6" ht="16.5" customHeight="1">
      <c r="A223" s="709"/>
      <c r="B223" s="480">
        <v>32</v>
      </c>
      <c r="C223" s="481" t="s">
        <v>35</v>
      </c>
      <c r="D223" s="482">
        <v>0</v>
      </c>
      <c r="E223" s="483">
        <v>100000</v>
      </c>
      <c r="F223" s="482">
        <f>D223+E223</f>
        <v>100000</v>
      </c>
    </row>
    <row r="224" spans="1:6" ht="27" customHeight="1">
      <c r="A224" s="710" t="s">
        <v>777</v>
      </c>
      <c r="B224" s="485">
        <v>323</v>
      </c>
      <c r="C224" s="486" t="s">
        <v>715</v>
      </c>
      <c r="D224" s="487">
        <v>0</v>
      </c>
      <c r="E224" s="487">
        <v>100000</v>
      </c>
      <c r="F224" s="487">
        <f>D224+E224</f>
        <v>100000</v>
      </c>
    </row>
    <row r="225" spans="1:6">
      <c r="A225" s="78"/>
      <c r="B225" s="243"/>
      <c r="C225" s="55"/>
      <c r="D225" s="211"/>
      <c r="E225" s="70"/>
      <c r="F225" s="211"/>
    </row>
    <row r="226" spans="1:6" ht="26.25">
      <c r="A226" s="72"/>
      <c r="B226" s="51">
        <v>41</v>
      </c>
      <c r="C226" s="38" t="s">
        <v>430</v>
      </c>
      <c r="D226" s="52">
        <f>D227</f>
        <v>100000</v>
      </c>
      <c r="E226" s="11">
        <v>300000</v>
      </c>
      <c r="F226" s="52">
        <f>D226+E226</f>
        <v>400000</v>
      </c>
    </row>
    <row r="227" spans="1:6" ht="12.75" customHeight="1">
      <c r="A227" s="48">
        <v>154</v>
      </c>
      <c r="B227" s="49">
        <v>411</v>
      </c>
      <c r="C227" s="40" t="s">
        <v>431</v>
      </c>
      <c r="D227" s="17">
        <v>100000</v>
      </c>
      <c r="E227" s="17">
        <v>300000</v>
      </c>
      <c r="F227" s="17">
        <f>D227+E227</f>
        <v>400000</v>
      </c>
    </row>
    <row r="228" spans="1:6">
      <c r="A228" s="48"/>
      <c r="B228" s="49"/>
      <c r="C228" s="40"/>
      <c r="D228" s="17"/>
      <c r="E228" s="17"/>
      <c r="F228" s="17"/>
    </row>
    <row r="229" spans="1:6" ht="15.75" customHeight="1">
      <c r="A229" s="304" t="s">
        <v>53</v>
      </c>
      <c r="B229" s="305" t="s">
        <v>172</v>
      </c>
      <c r="C229" s="239" t="s">
        <v>177</v>
      </c>
      <c r="D229" s="240">
        <f>D231+D234</f>
        <v>150000</v>
      </c>
      <c r="E229" s="306">
        <f>E231+E234</f>
        <v>50000</v>
      </c>
      <c r="F229" s="240">
        <f>D229+E229</f>
        <v>200000</v>
      </c>
    </row>
    <row r="230" spans="1:6">
      <c r="A230" s="250"/>
      <c r="B230" s="66"/>
      <c r="C230" s="249"/>
      <c r="D230" s="626"/>
      <c r="E230" s="321"/>
      <c r="F230" s="228"/>
    </row>
    <row r="231" spans="1:6">
      <c r="A231" s="72"/>
      <c r="B231" s="51">
        <v>32</v>
      </c>
      <c r="C231" s="38" t="s">
        <v>35</v>
      </c>
      <c r="D231" s="52">
        <v>150000</v>
      </c>
      <c r="E231" s="11">
        <v>50000</v>
      </c>
      <c r="F231" s="52">
        <f>D231+E231</f>
        <v>200000</v>
      </c>
    </row>
    <row r="232" spans="1:6">
      <c r="A232" s="48">
        <v>155</v>
      </c>
      <c r="B232" s="53">
        <v>323</v>
      </c>
      <c r="C232" s="13" t="s">
        <v>41</v>
      </c>
      <c r="D232" s="58">
        <v>150000</v>
      </c>
      <c r="E232" s="17">
        <v>50000</v>
      </c>
      <c r="F232" s="17">
        <f>D232+E232</f>
        <v>200000</v>
      </c>
    </row>
    <row r="233" spans="1:6">
      <c r="A233" s="89"/>
      <c r="B233" s="53"/>
      <c r="C233" s="13"/>
      <c r="D233" s="627"/>
      <c r="E233" s="17"/>
      <c r="F233" s="17"/>
    </row>
    <row r="234" spans="1:6" ht="26.25">
      <c r="A234" s="254"/>
      <c r="B234" s="8">
        <v>42</v>
      </c>
      <c r="C234" s="7" t="s">
        <v>176</v>
      </c>
      <c r="D234" s="52">
        <f>D235</f>
        <v>0</v>
      </c>
      <c r="E234" s="11">
        <v>0</v>
      </c>
      <c r="F234" s="11">
        <f>D234+E234</f>
        <v>0</v>
      </c>
    </row>
    <row r="235" spans="1:6">
      <c r="A235" s="89">
        <v>156</v>
      </c>
      <c r="B235" s="53">
        <v>421</v>
      </c>
      <c r="C235" s="13" t="s">
        <v>81</v>
      </c>
      <c r="D235" s="58">
        <v>0</v>
      </c>
      <c r="E235" s="17">
        <v>0</v>
      </c>
      <c r="F235" s="17">
        <f>D235+E235</f>
        <v>0</v>
      </c>
    </row>
    <row r="236" spans="1:6">
      <c r="A236" s="89"/>
      <c r="B236" s="53"/>
      <c r="C236" s="13"/>
      <c r="D236" s="17"/>
      <c r="E236" s="17"/>
      <c r="F236" s="17"/>
    </row>
    <row r="237" spans="1:6" ht="16.5" customHeight="1">
      <c r="A237" s="251" t="s">
        <v>53</v>
      </c>
      <c r="B237" s="182" t="s">
        <v>173</v>
      </c>
      <c r="C237" s="252" t="s">
        <v>179</v>
      </c>
      <c r="D237" s="253">
        <f>D239</f>
        <v>250000</v>
      </c>
      <c r="E237" s="253">
        <v>0</v>
      </c>
      <c r="F237" s="253">
        <f>D237+E237</f>
        <v>250000</v>
      </c>
    </row>
    <row r="238" spans="1:6">
      <c r="A238" s="89"/>
      <c r="B238" s="8"/>
      <c r="C238" s="7"/>
      <c r="D238" s="11"/>
      <c r="E238" s="17"/>
      <c r="F238" s="11"/>
    </row>
    <row r="239" spans="1:6">
      <c r="A239" s="89"/>
      <c r="B239" s="8">
        <v>32</v>
      </c>
      <c r="C239" s="7" t="s">
        <v>35</v>
      </c>
      <c r="D239" s="11">
        <f>D240</f>
        <v>250000</v>
      </c>
      <c r="E239" s="11">
        <v>0</v>
      </c>
      <c r="F239" s="11">
        <f>D239+E239</f>
        <v>250000</v>
      </c>
    </row>
    <row r="240" spans="1:6">
      <c r="A240" s="89">
        <v>157</v>
      </c>
      <c r="B240" s="53">
        <v>323</v>
      </c>
      <c r="C240" s="13" t="s">
        <v>41</v>
      </c>
      <c r="D240" s="17">
        <v>250000</v>
      </c>
      <c r="E240" s="17">
        <v>0</v>
      </c>
      <c r="F240" s="17">
        <f>D240+E240</f>
        <v>250000</v>
      </c>
    </row>
    <row r="241" spans="1:6">
      <c r="A241" s="89"/>
      <c r="B241" s="53"/>
      <c r="C241" s="13"/>
      <c r="D241" s="17"/>
      <c r="E241" s="17"/>
      <c r="F241" s="17"/>
    </row>
    <row r="242" spans="1:6" ht="26.25">
      <c r="A242" s="326" t="s">
        <v>53</v>
      </c>
      <c r="B242" s="182" t="s">
        <v>174</v>
      </c>
      <c r="C242" s="252" t="s">
        <v>361</v>
      </c>
      <c r="D242" s="253">
        <f>D244+D247</f>
        <v>600000</v>
      </c>
      <c r="E242" s="253">
        <f>E244+E247</f>
        <v>-400000</v>
      </c>
      <c r="F242" s="253">
        <f>D242+E242</f>
        <v>200000</v>
      </c>
    </row>
    <row r="243" spans="1:6">
      <c r="A243" s="663"/>
      <c r="B243" s="669"/>
      <c r="C243" s="529"/>
      <c r="D243" s="670"/>
      <c r="E243" s="670"/>
      <c r="F243" s="670"/>
    </row>
    <row r="244" spans="1:6">
      <c r="A244" s="663"/>
      <c r="B244" s="669">
        <v>32</v>
      </c>
      <c r="C244" s="529" t="s">
        <v>35</v>
      </c>
      <c r="D244" s="670">
        <v>0</v>
      </c>
      <c r="E244" s="670">
        <v>200000</v>
      </c>
      <c r="F244" s="670">
        <f>D244+E244</f>
        <v>200000</v>
      </c>
    </row>
    <row r="245" spans="1:6">
      <c r="A245" s="665" t="s">
        <v>778</v>
      </c>
      <c r="B245" s="703">
        <v>323</v>
      </c>
      <c r="C245" s="486" t="s">
        <v>733</v>
      </c>
      <c r="D245" s="677">
        <v>0</v>
      </c>
      <c r="E245" s="677">
        <v>200000</v>
      </c>
      <c r="F245" s="677">
        <f>D245+E245</f>
        <v>200000</v>
      </c>
    </row>
    <row r="246" spans="1:6">
      <c r="A246" s="48"/>
      <c r="B246" s="53"/>
      <c r="C246" s="13"/>
      <c r="D246" s="17"/>
      <c r="E246" s="17"/>
      <c r="F246" s="17"/>
    </row>
    <row r="247" spans="1:6" ht="26.25">
      <c r="A247" s="82"/>
      <c r="B247" s="8">
        <v>42</v>
      </c>
      <c r="C247" s="7" t="s">
        <v>89</v>
      </c>
      <c r="D247" s="11">
        <v>600000</v>
      </c>
      <c r="E247" s="11">
        <v>-600000</v>
      </c>
      <c r="F247" s="11">
        <f>D247+E247</f>
        <v>0</v>
      </c>
    </row>
    <row r="248" spans="1:6">
      <c r="A248" s="48">
        <v>158</v>
      </c>
      <c r="B248" s="53">
        <v>422</v>
      </c>
      <c r="C248" s="13" t="s">
        <v>433</v>
      </c>
      <c r="D248" s="17">
        <v>600000</v>
      </c>
      <c r="E248" s="17">
        <v>-600000</v>
      </c>
      <c r="F248" s="17">
        <f>D248+E248</f>
        <v>0</v>
      </c>
    </row>
    <row r="249" spans="1:6">
      <c r="A249" s="89"/>
      <c r="B249" s="53"/>
      <c r="C249" s="13"/>
      <c r="D249" s="17"/>
      <c r="E249" s="17"/>
      <c r="F249" s="17"/>
    </row>
    <row r="250" spans="1:6">
      <c r="A250" s="446" t="s">
        <v>53</v>
      </c>
      <c r="B250" s="671" t="s">
        <v>667</v>
      </c>
      <c r="C250" s="385" t="s">
        <v>628</v>
      </c>
      <c r="D250" s="386">
        <f>D252+D255</f>
        <v>2100000</v>
      </c>
      <c r="E250" s="447">
        <f>E252+E255</f>
        <v>-2000000</v>
      </c>
      <c r="F250" s="386">
        <f>D250+E250</f>
        <v>100000</v>
      </c>
    </row>
    <row r="251" spans="1:6">
      <c r="A251" s="644"/>
      <c r="B251" s="577"/>
      <c r="C251" s="646"/>
      <c r="D251" s="530"/>
      <c r="E251" s="647"/>
      <c r="F251" s="530"/>
    </row>
    <row r="252" spans="1:6">
      <c r="A252" s="644"/>
      <c r="B252" s="669">
        <v>32</v>
      </c>
      <c r="C252" s="529" t="s">
        <v>35</v>
      </c>
      <c r="D252" s="530">
        <v>0</v>
      </c>
      <c r="E252" s="647">
        <v>100000</v>
      </c>
      <c r="F252" s="530">
        <f>D252+E252</f>
        <v>100000</v>
      </c>
    </row>
    <row r="253" spans="1:6">
      <c r="A253" s="648" t="s">
        <v>779</v>
      </c>
      <c r="B253" s="703">
        <v>323</v>
      </c>
      <c r="C253" s="486" t="s">
        <v>41</v>
      </c>
      <c r="D253" s="651">
        <v>0</v>
      </c>
      <c r="E253" s="652">
        <v>100000</v>
      </c>
      <c r="F253" s="651">
        <f>D253+E253</f>
        <v>100000</v>
      </c>
    </row>
    <row r="254" spans="1:6">
      <c r="A254" s="406"/>
      <c r="B254" s="116"/>
      <c r="C254" s="12"/>
      <c r="D254" s="70"/>
      <c r="E254" s="323"/>
      <c r="F254" s="70"/>
    </row>
    <row r="255" spans="1:6" ht="25.5" customHeight="1">
      <c r="A255" s="445"/>
      <c r="B255" s="247">
        <v>42</v>
      </c>
      <c r="C255" s="172" t="s">
        <v>89</v>
      </c>
      <c r="D255" s="73">
        <v>2100000</v>
      </c>
      <c r="E255" s="407">
        <v>-2100000</v>
      </c>
      <c r="F255" s="73">
        <f>D255+E255</f>
        <v>0</v>
      </c>
    </row>
    <row r="256" spans="1:6" ht="15" customHeight="1">
      <c r="A256" s="406">
        <v>159</v>
      </c>
      <c r="B256" s="116">
        <v>421</v>
      </c>
      <c r="C256" s="12" t="s">
        <v>81</v>
      </c>
      <c r="D256" s="70">
        <v>2100000</v>
      </c>
      <c r="E256" s="323">
        <v>-2100000</v>
      </c>
      <c r="F256" s="70">
        <f>D256+E256</f>
        <v>0</v>
      </c>
    </row>
    <row r="257" spans="1:7" ht="15" customHeight="1">
      <c r="A257" s="406"/>
      <c r="B257" s="116"/>
      <c r="C257" s="12"/>
      <c r="D257" s="70"/>
      <c r="E257" s="323"/>
      <c r="F257" s="70"/>
    </row>
    <row r="258" spans="1:7" ht="26.25">
      <c r="A258" s="251" t="s">
        <v>53</v>
      </c>
      <c r="B258" s="182" t="s">
        <v>175</v>
      </c>
      <c r="C258" s="252" t="s">
        <v>396</v>
      </c>
      <c r="D258" s="253">
        <f>D260</f>
        <v>1500000</v>
      </c>
      <c r="E258" s="253">
        <v>160000</v>
      </c>
      <c r="F258" s="253">
        <f>D258+E258</f>
        <v>1660000</v>
      </c>
      <c r="G258" s="204"/>
    </row>
    <row r="259" spans="1:7">
      <c r="A259" s="668"/>
      <c r="B259" s="669"/>
      <c r="C259" s="529"/>
      <c r="D259" s="670"/>
      <c r="E259" s="670"/>
      <c r="F259" s="670"/>
      <c r="G259" s="204"/>
    </row>
    <row r="260" spans="1:7" ht="26.25">
      <c r="A260" s="254"/>
      <c r="B260" s="8">
        <v>42</v>
      </c>
      <c r="C260" s="7" t="s">
        <v>246</v>
      </c>
      <c r="D260" s="11">
        <v>1500000</v>
      </c>
      <c r="E260" s="11">
        <v>160000</v>
      </c>
      <c r="F260" s="11">
        <f>D260+E260</f>
        <v>1660000</v>
      </c>
    </row>
    <row r="261" spans="1:7">
      <c r="A261" s="89">
        <v>160</v>
      </c>
      <c r="B261" s="53">
        <v>421</v>
      </c>
      <c r="C261" s="13" t="s">
        <v>248</v>
      </c>
      <c r="D261" s="17">
        <v>1500000</v>
      </c>
      <c r="E261" s="17">
        <v>160000</v>
      </c>
      <c r="F261" s="17">
        <f>D261+E261</f>
        <v>1660000</v>
      </c>
    </row>
    <row r="262" spans="1:7">
      <c r="A262" s="89"/>
      <c r="B262" s="53"/>
      <c r="C262" s="13"/>
      <c r="D262" s="17"/>
      <c r="E262" s="17"/>
      <c r="F262" s="17"/>
    </row>
    <row r="263" spans="1:7" ht="26.25">
      <c r="A263" s="446" t="s">
        <v>53</v>
      </c>
      <c r="B263" s="671" t="s">
        <v>668</v>
      </c>
      <c r="C263" s="385" t="s">
        <v>626</v>
      </c>
      <c r="D263" s="386">
        <v>200000</v>
      </c>
      <c r="E263" s="447">
        <v>-200000</v>
      </c>
      <c r="F263" s="386">
        <f>D263+E263</f>
        <v>0</v>
      </c>
    </row>
    <row r="264" spans="1:7">
      <c r="A264" s="406"/>
      <c r="B264" s="116"/>
      <c r="C264" s="12"/>
      <c r="D264" s="70"/>
      <c r="E264" s="323"/>
      <c r="F264" s="70"/>
    </row>
    <row r="265" spans="1:7">
      <c r="A265" s="445"/>
      <c r="B265" s="247">
        <v>32</v>
      </c>
      <c r="C265" s="172" t="s">
        <v>35</v>
      </c>
      <c r="D265" s="73">
        <v>200000</v>
      </c>
      <c r="E265" s="407">
        <v>-200000</v>
      </c>
      <c r="F265" s="73">
        <f>D265+E265</f>
        <v>0</v>
      </c>
    </row>
    <row r="266" spans="1:7">
      <c r="A266" s="406">
        <v>161</v>
      </c>
      <c r="B266" s="116">
        <v>323</v>
      </c>
      <c r="C266" s="12" t="s">
        <v>41</v>
      </c>
      <c r="D266" s="70">
        <v>200000</v>
      </c>
      <c r="E266" s="323">
        <v>-200000</v>
      </c>
      <c r="F266" s="70">
        <f>D266+E266</f>
        <v>0</v>
      </c>
    </row>
    <row r="267" spans="1:7">
      <c r="A267" s="406"/>
      <c r="B267" s="116"/>
      <c r="C267" s="12"/>
      <c r="D267" s="70"/>
      <c r="E267" s="323"/>
      <c r="F267" s="70"/>
    </row>
    <row r="268" spans="1:7" ht="26.25">
      <c r="A268" s="446" t="s">
        <v>53</v>
      </c>
      <c r="B268" s="671" t="s">
        <v>669</v>
      </c>
      <c r="C268" s="385" t="s">
        <v>647</v>
      </c>
      <c r="D268" s="386">
        <v>200000</v>
      </c>
      <c r="E268" s="447">
        <v>0</v>
      </c>
      <c r="F268" s="386">
        <f>D268+E268</f>
        <v>200000</v>
      </c>
    </row>
    <row r="269" spans="1:7">
      <c r="A269" s="406"/>
      <c r="B269" s="116"/>
      <c r="C269" s="12"/>
      <c r="D269" s="70"/>
      <c r="E269" s="323"/>
      <c r="F269" s="70"/>
    </row>
    <row r="270" spans="1:7">
      <c r="A270" s="445"/>
      <c r="B270" s="247">
        <v>32</v>
      </c>
      <c r="C270" s="172" t="s">
        <v>35</v>
      </c>
      <c r="D270" s="73">
        <v>200000</v>
      </c>
      <c r="E270" s="407">
        <v>0</v>
      </c>
      <c r="F270" s="73">
        <f>D270+E270</f>
        <v>200000</v>
      </c>
    </row>
    <row r="271" spans="1:7">
      <c r="A271" s="406">
        <v>162</v>
      </c>
      <c r="B271" s="116">
        <v>323</v>
      </c>
      <c r="C271" s="12" t="s">
        <v>41</v>
      </c>
      <c r="D271" s="70">
        <v>200000</v>
      </c>
      <c r="E271" s="323">
        <v>0</v>
      </c>
      <c r="F271" s="70">
        <f>D271+E271</f>
        <v>200000</v>
      </c>
    </row>
    <row r="272" spans="1:7">
      <c r="A272" s="406"/>
      <c r="B272" s="116"/>
      <c r="C272" s="12"/>
      <c r="D272" s="70"/>
      <c r="E272" s="323"/>
      <c r="F272" s="70"/>
    </row>
    <row r="273" spans="1:6" ht="26.25">
      <c r="A273" s="580" t="s">
        <v>53</v>
      </c>
      <c r="B273" s="300" t="s">
        <v>426</v>
      </c>
      <c r="C273" s="230" t="s">
        <v>471</v>
      </c>
      <c r="D273" s="306">
        <f>D275</f>
        <v>200000</v>
      </c>
      <c r="E273" s="303">
        <v>-200000</v>
      </c>
      <c r="F273" s="306">
        <f>D273+E273</f>
        <v>0</v>
      </c>
    </row>
    <row r="274" spans="1:6">
      <c r="A274" s="406"/>
      <c r="B274" s="201"/>
      <c r="C274" s="12"/>
      <c r="D274" s="70"/>
      <c r="E274" s="323"/>
      <c r="F274" s="70"/>
    </row>
    <row r="275" spans="1:6" ht="26.25">
      <c r="A275" s="445"/>
      <c r="B275" s="199">
        <v>42</v>
      </c>
      <c r="C275" s="172" t="s">
        <v>384</v>
      </c>
      <c r="D275" s="73">
        <f>D276</f>
        <v>200000</v>
      </c>
      <c r="E275" s="407">
        <v>-200000</v>
      </c>
      <c r="F275" s="73">
        <f>D275+E275</f>
        <v>0</v>
      </c>
    </row>
    <row r="276" spans="1:6">
      <c r="A276" s="89">
        <v>163</v>
      </c>
      <c r="B276" s="53">
        <v>421</v>
      </c>
      <c r="C276" s="13" t="s">
        <v>81</v>
      </c>
      <c r="D276" s="17">
        <v>200000</v>
      </c>
      <c r="E276" s="149">
        <v>-200000</v>
      </c>
      <c r="F276" s="17">
        <f>D276+E276</f>
        <v>0</v>
      </c>
    </row>
    <row r="277" spans="1:6">
      <c r="A277" s="254"/>
      <c r="B277" s="53"/>
      <c r="C277" s="13"/>
      <c r="D277" s="17"/>
      <c r="E277" s="325"/>
      <c r="F277" s="17"/>
    </row>
    <row r="278" spans="1:6" ht="26.25">
      <c r="A278" s="387" t="s">
        <v>53</v>
      </c>
      <c r="B278" s="388" t="s">
        <v>639</v>
      </c>
      <c r="C278" s="385" t="s">
        <v>571</v>
      </c>
      <c r="D278" s="386">
        <f>D280</f>
        <v>500000</v>
      </c>
      <c r="E278" s="386">
        <v>-500000</v>
      </c>
      <c r="F278" s="386">
        <f>D278+E278</f>
        <v>0</v>
      </c>
    </row>
    <row r="279" spans="1:6">
      <c r="A279" s="406"/>
      <c r="B279" s="201"/>
      <c r="C279" s="12"/>
      <c r="D279" s="70"/>
      <c r="E279" s="323"/>
      <c r="F279" s="70"/>
    </row>
    <row r="280" spans="1:6" ht="26.25">
      <c r="A280" s="445"/>
      <c r="B280" s="199">
        <v>42</v>
      </c>
      <c r="C280" s="172" t="s">
        <v>384</v>
      </c>
      <c r="D280" s="73">
        <f>D281</f>
        <v>500000</v>
      </c>
      <c r="E280" s="407">
        <v>-500000</v>
      </c>
      <c r="F280" s="73">
        <f>D280+E280</f>
        <v>0</v>
      </c>
    </row>
    <row r="281" spans="1:6">
      <c r="A281" s="406">
        <v>164</v>
      </c>
      <c r="B281" s="201">
        <v>422</v>
      </c>
      <c r="C281" s="12" t="s">
        <v>56</v>
      </c>
      <c r="D281" s="70">
        <v>500000</v>
      </c>
      <c r="E281" s="323">
        <v>-500000</v>
      </c>
      <c r="F281" s="70">
        <f>D281+E281</f>
        <v>0</v>
      </c>
    </row>
    <row r="282" spans="1:6">
      <c r="A282" s="406"/>
      <c r="B282" s="201"/>
      <c r="C282" s="12"/>
      <c r="D282" s="70"/>
      <c r="E282" s="323"/>
      <c r="F282" s="70"/>
    </row>
    <row r="283" spans="1:6" ht="26.25">
      <c r="A283" s="251" t="s">
        <v>53</v>
      </c>
      <c r="B283" s="182" t="s">
        <v>415</v>
      </c>
      <c r="C283" s="252" t="s">
        <v>572</v>
      </c>
      <c r="D283" s="253">
        <f>D285+D289</f>
        <v>500000</v>
      </c>
      <c r="E283" s="232">
        <f>E285+E289</f>
        <v>-500000</v>
      </c>
      <c r="F283" s="253">
        <f>D283+E283</f>
        <v>0</v>
      </c>
    </row>
    <row r="284" spans="1:6">
      <c r="A284" s="668"/>
      <c r="B284" s="669"/>
      <c r="C284" s="529"/>
      <c r="D284" s="670"/>
      <c r="E284" s="701"/>
      <c r="F284" s="670"/>
    </row>
    <row r="285" spans="1:6">
      <c r="A285" s="668"/>
      <c r="B285" s="669">
        <v>32</v>
      </c>
      <c r="C285" s="529" t="s">
        <v>35</v>
      </c>
      <c r="D285" s="670">
        <v>0</v>
      </c>
      <c r="E285" s="701">
        <v>0</v>
      </c>
      <c r="F285" s="670">
        <f>D285+E285</f>
        <v>0</v>
      </c>
    </row>
    <row r="286" spans="1:6">
      <c r="A286" s="702" t="s">
        <v>780</v>
      </c>
      <c r="B286" s="703">
        <v>323</v>
      </c>
      <c r="C286" s="486" t="s">
        <v>41</v>
      </c>
      <c r="D286" s="677">
        <v>0</v>
      </c>
      <c r="E286" s="704">
        <v>0</v>
      </c>
      <c r="F286" s="677">
        <f>D286+E286</f>
        <v>0</v>
      </c>
    </row>
    <row r="287" spans="1:6">
      <c r="A287" s="702"/>
      <c r="B287" s="703">
        <v>3237</v>
      </c>
      <c r="C287" s="486" t="s">
        <v>692</v>
      </c>
      <c r="D287" s="677">
        <v>0</v>
      </c>
      <c r="E287" s="704">
        <v>0</v>
      </c>
      <c r="F287" s="677">
        <f>D287+E287</f>
        <v>0</v>
      </c>
    </row>
    <row r="288" spans="1:6">
      <c r="A288" s="668"/>
      <c r="B288" s="669"/>
      <c r="C288" s="529"/>
      <c r="D288" s="670"/>
      <c r="E288" s="701"/>
      <c r="F288" s="670"/>
    </row>
    <row r="289" spans="1:6" ht="26.25">
      <c r="A289" s="254"/>
      <c r="B289" s="8">
        <v>42</v>
      </c>
      <c r="C289" s="7" t="s">
        <v>384</v>
      </c>
      <c r="D289" s="11">
        <f>D290</f>
        <v>500000</v>
      </c>
      <c r="E289" s="166">
        <v>-500000</v>
      </c>
      <c r="F289" s="11">
        <f>D289+E289</f>
        <v>0</v>
      </c>
    </row>
    <row r="290" spans="1:6">
      <c r="A290" s="89">
        <v>165</v>
      </c>
      <c r="B290" s="53">
        <v>422</v>
      </c>
      <c r="C290" s="13" t="s">
        <v>56</v>
      </c>
      <c r="D290" s="17">
        <v>500000</v>
      </c>
      <c r="E290" s="149">
        <v>-500000</v>
      </c>
      <c r="F290" s="17">
        <f>D290+E290</f>
        <v>0</v>
      </c>
    </row>
    <row r="291" spans="1:6">
      <c r="A291" s="89"/>
      <c r="B291" s="53"/>
      <c r="C291" s="13"/>
      <c r="D291" s="17"/>
      <c r="E291" s="149"/>
      <c r="F291" s="17"/>
    </row>
    <row r="292" spans="1:6" ht="26.25">
      <c r="A292" s="580" t="s">
        <v>53</v>
      </c>
      <c r="B292" s="300" t="s">
        <v>472</v>
      </c>
      <c r="C292" s="230" t="s">
        <v>477</v>
      </c>
      <c r="D292" s="233">
        <f>D294</f>
        <v>500000</v>
      </c>
      <c r="E292" s="573">
        <v>-500000</v>
      </c>
      <c r="F292" s="233">
        <f>D292+E292</f>
        <v>0</v>
      </c>
    </row>
    <row r="293" spans="1:6">
      <c r="A293" s="406"/>
      <c r="B293" s="201"/>
      <c r="C293" s="12"/>
      <c r="D293" s="70"/>
      <c r="E293" s="323"/>
      <c r="F293" s="70"/>
    </row>
    <row r="294" spans="1:6">
      <c r="A294" s="445"/>
      <c r="B294" s="199">
        <v>32</v>
      </c>
      <c r="C294" s="172" t="s">
        <v>35</v>
      </c>
      <c r="D294" s="73">
        <f>D295</f>
        <v>500000</v>
      </c>
      <c r="E294" s="407">
        <v>-500000</v>
      </c>
      <c r="F294" s="73">
        <f>D294+E294</f>
        <v>0</v>
      </c>
    </row>
    <row r="295" spans="1:6">
      <c r="A295" s="406">
        <v>166</v>
      </c>
      <c r="B295" s="201">
        <v>323</v>
      </c>
      <c r="C295" s="12" t="s">
        <v>41</v>
      </c>
      <c r="D295" s="70">
        <v>500000</v>
      </c>
      <c r="E295" s="323">
        <v>-500000</v>
      </c>
      <c r="F295" s="70">
        <f>D295+E295</f>
        <v>0</v>
      </c>
    </row>
    <row r="296" spans="1:6">
      <c r="A296" s="406"/>
      <c r="B296" s="201"/>
      <c r="C296" s="12"/>
      <c r="D296" s="70"/>
      <c r="E296" s="323"/>
      <c r="F296" s="70"/>
    </row>
    <row r="297" spans="1:6" ht="26.25">
      <c r="A297" s="446" t="s">
        <v>53</v>
      </c>
      <c r="B297" s="388" t="s">
        <v>671</v>
      </c>
      <c r="C297" s="385" t="s">
        <v>522</v>
      </c>
      <c r="D297" s="386">
        <f>D299</f>
        <v>100000</v>
      </c>
      <c r="E297" s="447">
        <v>-100000</v>
      </c>
      <c r="F297" s="386">
        <f>D297+E297</f>
        <v>0</v>
      </c>
    </row>
    <row r="298" spans="1:6">
      <c r="A298" s="406"/>
      <c r="B298" s="201"/>
      <c r="C298" s="12"/>
      <c r="D298" s="70"/>
      <c r="E298" s="323"/>
      <c r="F298" s="70"/>
    </row>
    <row r="299" spans="1:6">
      <c r="A299" s="445"/>
      <c r="B299" s="199">
        <v>32</v>
      </c>
      <c r="C299" s="172" t="s">
        <v>35</v>
      </c>
      <c r="D299" s="73">
        <f>D300</f>
        <v>100000</v>
      </c>
      <c r="E299" s="407">
        <v>-100000</v>
      </c>
      <c r="F299" s="73">
        <f>D299+E299</f>
        <v>0</v>
      </c>
    </row>
    <row r="300" spans="1:6">
      <c r="A300" s="406">
        <v>167</v>
      </c>
      <c r="B300" s="201">
        <v>323</v>
      </c>
      <c r="C300" s="12" t="s">
        <v>41</v>
      </c>
      <c r="D300" s="70">
        <v>100000</v>
      </c>
      <c r="E300" s="323">
        <v>-100000</v>
      </c>
      <c r="F300" s="70">
        <f>D300+E300</f>
        <v>0</v>
      </c>
    </row>
    <row r="301" spans="1:6">
      <c r="A301" s="406"/>
      <c r="B301" s="201"/>
      <c r="C301" s="12"/>
      <c r="D301" s="70"/>
      <c r="E301" s="323"/>
      <c r="F301" s="70"/>
    </row>
    <row r="302" spans="1:6" ht="26.25">
      <c r="A302" s="446" t="s">
        <v>53</v>
      </c>
      <c r="B302" s="671" t="s">
        <v>417</v>
      </c>
      <c r="C302" s="385" t="s">
        <v>567</v>
      </c>
      <c r="D302" s="386">
        <v>220000</v>
      </c>
      <c r="E302" s="447">
        <v>30000</v>
      </c>
      <c r="F302" s="386">
        <f>D302+E302</f>
        <v>250000</v>
      </c>
    </row>
    <row r="303" spans="1:6">
      <c r="A303" s="406"/>
      <c r="B303" s="201"/>
      <c r="C303" s="12"/>
      <c r="D303" s="70"/>
      <c r="E303" s="323"/>
      <c r="F303" s="70"/>
    </row>
    <row r="304" spans="1:6">
      <c r="A304" s="445"/>
      <c r="B304" s="199">
        <v>32</v>
      </c>
      <c r="C304" s="172" t="s">
        <v>35</v>
      </c>
      <c r="D304" s="73">
        <v>220000</v>
      </c>
      <c r="E304" s="407">
        <v>30000</v>
      </c>
      <c r="F304" s="73">
        <f>D304+E304</f>
        <v>250000</v>
      </c>
    </row>
    <row r="305" spans="1:6">
      <c r="A305" s="406">
        <v>168</v>
      </c>
      <c r="B305" s="201">
        <v>323</v>
      </c>
      <c r="C305" s="12" t="s">
        <v>41</v>
      </c>
      <c r="D305" s="70">
        <v>220000</v>
      </c>
      <c r="E305" s="323">
        <v>30000</v>
      </c>
      <c r="F305" s="70">
        <f>D305+E305</f>
        <v>250000</v>
      </c>
    </row>
    <row r="306" spans="1:6">
      <c r="A306" s="406"/>
      <c r="B306" s="201"/>
      <c r="C306" s="12"/>
      <c r="D306" s="70"/>
      <c r="E306" s="323"/>
      <c r="F306" s="70"/>
    </row>
    <row r="307" spans="1:6" ht="26.25">
      <c r="A307" s="446" t="s">
        <v>53</v>
      </c>
      <c r="B307" s="671" t="s">
        <v>444</v>
      </c>
      <c r="C307" s="385" t="s">
        <v>553</v>
      </c>
      <c r="D307" s="386">
        <v>250000</v>
      </c>
      <c r="E307" s="447">
        <v>-250000</v>
      </c>
      <c r="F307" s="386">
        <f>D307+E307</f>
        <v>0</v>
      </c>
    </row>
    <row r="308" spans="1:6">
      <c r="A308" s="648"/>
      <c r="B308" s="649"/>
      <c r="C308" s="650"/>
      <c r="D308" s="651"/>
      <c r="E308" s="652"/>
      <c r="F308" s="651"/>
    </row>
    <row r="309" spans="1:6" ht="26.25">
      <c r="A309" s="644"/>
      <c r="B309" s="645">
        <v>42</v>
      </c>
      <c r="C309" s="646" t="s">
        <v>384</v>
      </c>
      <c r="D309" s="530">
        <v>250000</v>
      </c>
      <c r="E309" s="647">
        <v>-250000</v>
      </c>
      <c r="F309" s="530">
        <f>D309+E309</f>
        <v>0</v>
      </c>
    </row>
    <row r="310" spans="1:6">
      <c r="A310" s="648">
        <v>169</v>
      </c>
      <c r="B310" s="649">
        <v>421</v>
      </c>
      <c r="C310" s="650" t="s">
        <v>81</v>
      </c>
      <c r="D310" s="651">
        <v>250000</v>
      </c>
      <c r="E310" s="652">
        <v>-250000</v>
      </c>
      <c r="F310" s="651">
        <f>D310+E310</f>
        <v>0</v>
      </c>
    </row>
    <row r="311" spans="1:6">
      <c r="A311" s="648"/>
      <c r="B311" s="649"/>
      <c r="C311" s="650"/>
      <c r="D311" s="651"/>
      <c r="E311" s="652"/>
      <c r="F311" s="651"/>
    </row>
    <row r="312" spans="1:6">
      <c r="A312" s="446" t="s">
        <v>53</v>
      </c>
      <c r="B312" s="388" t="s">
        <v>640</v>
      </c>
      <c r="C312" s="385" t="s">
        <v>500</v>
      </c>
      <c r="D312" s="386">
        <v>400000</v>
      </c>
      <c r="E312" s="447">
        <v>-150000</v>
      </c>
      <c r="F312" s="386">
        <f>D312+E312</f>
        <v>250000</v>
      </c>
    </row>
    <row r="313" spans="1:6">
      <c r="A313" s="648"/>
      <c r="B313" s="649"/>
      <c r="C313" s="650"/>
      <c r="D313" s="651"/>
      <c r="E313" s="652"/>
      <c r="F313" s="651"/>
    </row>
    <row r="314" spans="1:6" ht="26.25">
      <c r="A314" s="644"/>
      <c r="B314" s="645">
        <v>42</v>
      </c>
      <c r="C314" s="646" t="s">
        <v>384</v>
      </c>
      <c r="D314" s="530">
        <v>400000</v>
      </c>
      <c r="E314" s="647">
        <v>-150000</v>
      </c>
      <c r="F314" s="530">
        <f>D314+E314</f>
        <v>250000</v>
      </c>
    </row>
    <row r="315" spans="1:6">
      <c r="A315" s="648">
        <v>170</v>
      </c>
      <c r="B315" s="649">
        <v>422</v>
      </c>
      <c r="C315" s="650" t="s">
        <v>56</v>
      </c>
      <c r="D315" s="651">
        <v>400000</v>
      </c>
      <c r="E315" s="652">
        <v>-150000</v>
      </c>
      <c r="F315" s="651">
        <f>D315+E315</f>
        <v>250000</v>
      </c>
    </row>
    <row r="316" spans="1:6">
      <c r="A316" s="406"/>
      <c r="B316" s="201"/>
      <c r="C316" s="12"/>
      <c r="D316" s="70"/>
      <c r="E316" s="323"/>
      <c r="F316" s="70"/>
    </row>
    <row r="317" spans="1:6">
      <c r="A317" s="446" t="s">
        <v>53</v>
      </c>
      <c r="B317" s="388" t="s">
        <v>641</v>
      </c>
      <c r="C317" s="385" t="s">
        <v>474</v>
      </c>
      <c r="D317" s="386">
        <v>100000</v>
      </c>
      <c r="E317" s="447">
        <v>-50000</v>
      </c>
      <c r="F317" s="386">
        <f>D317+E317</f>
        <v>50000</v>
      </c>
    </row>
    <row r="318" spans="1:6">
      <c r="A318" s="406"/>
      <c r="B318" s="201"/>
      <c r="C318" s="12"/>
      <c r="D318" s="70"/>
      <c r="E318" s="323"/>
      <c r="F318" s="70"/>
    </row>
    <row r="319" spans="1:6" ht="26.25">
      <c r="A319" s="445"/>
      <c r="B319" s="199">
        <v>42</v>
      </c>
      <c r="C319" s="172" t="s">
        <v>100</v>
      </c>
      <c r="D319" s="73">
        <v>100000</v>
      </c>
      <c r="E319" s="407">
        <v>-50000</v>
      </c>
      <c r="F319" s="73">
        <f>D319+E319</f>
        <v>50000</v>
      </c>
    </row>
    <row r="320" spans="1:6">
      <c r="A320" s="406">
        <v>171</v>
      </c>
      <c r="B320" s="201">
        <v>426</v>
      </c>
      <c r="C320" s="12" t="s">
        <v>178</v>
      </c>
      <c r="D320" s="70">
        <v>100000</v>
      </c>
      <c r="E320" s="323">
        <v>-50000</v>
      </c>
      <c r="F320" s="70">
        <f>D320+E320</f>
        <v>50000</v>
      </c>
    </row>
    <row r="321" spans="1:6">
      <c r="A321" s="406"/>
      <c r="B321" s="201"/>
      <c r="C321" s="12"/>
      <c r="D321" s="70"/>
      <c r="E321" s="323"/>
      <c r="F321" s="70"/>
    </row>
    <row r="322" spans="1:6" ht="39" customHeight="1">
      <c r="A322" s="580" t="s">
        <v>53</v>
      </c>
      <c r="B322" s="300" t="s">
        <v>515</v>
      </c>
      <c r="C322" s="230" t="s">
        <v>670</v>
      </c>
      <c r="D322" s="233">
        <v>4000000</v>
      </c>
      <c r="E322" s="573">
        <v>-500000</v>
      </c>
      <c r="F322" s="233">
        <f>D322+E322</f>
        <v>3500000</v>
      </c>
    </row>
    <row r="323" spans="1:6">
      <c r="A323" s="406"/>
      <c r="B323" s="201"/>
      <c r="C323" s="12"/>
      <c r="D323" s="70"/>
      <c r="E323" s="323"/>
      <c r="F323" s="70"/>
    </row>
    <row r="324" spans="1:6" ht="26.25">
      <c r="A324" s="445"/>
      <c r="B324" s="199">
        <v>42</v>
      </c>
      <c r="C324" s="172" t="s">
        <v>100</v>
      </c>
      <c r="D324" s="73">
        <v>4000000</v>
      </c>
      <c r="E324" s="407">
        <v>-500000</v>
      </c>
      <c r="F324" s="73">
        <f>D324+E324</f>
        <v>3500000</v>
      </c>
    </row>
    <row r="325" spans="1:6">
      <c r="A325" s="406">
        <v>172</v>
      </c>
      <c r="B325" s="201">
        <v>421</v>
      </c>
      <c r="C325" s="12" t="s">
        <v>81</v>
      </c>
      <c r="D325" s="70">
        <v>4000000</v>
      </c>
      <c r="E325" s="323">
        <v>-500000</v>
      </c>
      <c r="F325" s="70">
        <f>D325+E325</f>
        <v>3500000</v>
      </c>
    </row>
    <row r="326" spans="1:6">
      <c r="A326" s="406"/>
      <c r="B326" s="201"/>
      <c r="C326" s="12"/>
      <c r="D326" s="70"/>
      <c r="E326" s="323"/>
      <c r="F326" s="70"/>
    </row>
    <row r="327" spans="1:6" ht="26.25">
      <c r="A327" s="446" t="s">
        <v>53</v>
      </c>
      <c r="B327" s="388" t="s">
        <v>642</v>
      </c>
      <c r="C327" s="385" t="s">
        <v>566</v>
      </c>
      <c r="D327" s="386">
        <v>100000</v>
      </c>
      <c r="E327" s="447">
        <v>0</v>
      </c>
      <c r="F327" s="386">
        <f>D327+E327</f>
        <v>100000</v>
      </c>
    </row>
    <row r="328" spans="1:6">
      <c r="A328" s="406"/>
      <c r="B328" s="201"/>
      <c r="C328" s="12"/>
      <c r="D328" s="70"/>
      <c r="E328" s="323"/>
      <c r="F328" s="70"/>
    </row>
    <row r="329" spans="1:6">
      <c r="A329" s="445"/>
      <c r="B329" s="199">
        <v>32</v>
      </c>
      <c r="C329" s="172" t="s">
        <v>35</v>
      </c>
      <c r="D329" s="73">
        <v>100000</v>
      </c>
      <c r="E329" s="407">
        <v>0</v>
      </c>
      <c r="F329" s="73">
        <f>D329+E329</f>
        <v>100000</v>
      </c>
    </row>
    <row r="330" spans="1:6">
      <c r="A330" s="406">
        <v>173</v>
      </c>
      <c r="B330" s="201">
        <v>323</v>
      </c>
      <c r="C330" s="12" t="s">
        <v>41</v>
      </c>
      <c r="D330" s="70">
        <v>100000</v>
      </c>
      <c r="E330" s="323">
        <v>0</v>
      </c>
      <c r="F330" s="70">
        <f>D330+E330</f>
        <v>100000</v>
      </c>
    </row>
    <row r="331" spans="1:6">
      <c r="A331" s="406"/>
      <c r="B331" s="201"/>
      <c r="C331" s="12"/>
      <c r="D331" s="70"/>
      <c r="E331" s="323"/>
      <c r="F331" s="70"/>
    </row>
    <row r="332" spans="1:6" ht="30" customHeight="1">
      <c r="A332" s="446" t="s">
        <v>53</v>
      </c>
      <c r="B332" s="671" t="s">
        <v>672</v>
      </c>
      <c r="C332" s="385" t="s">
        <v>662</v>
      </c>
      <c r="D332" s="386">
        <v>300000</v>
      </c>
      <c r="E332" s="447">
        <v>-300000</v>
      </c>
      <c r="F332" s="386">
        <f>D332+E332</f>
        <v>0</v>
      </c>
    </row>
    <row r="333" spans="1:6" ht="14.25" customHeight="1">
      <c r="A333" s="648"/>
      <c r="B333" s="485"/>
      <c r="C333" s="650"/>
      <c r="D333" s="651"/>
      <c r="E333" s="652"/>
      <c r="F333" s="651"/>
    </row>
    <row r="334" spans="1:6" ht="14.25" customHeight="1">
      <c r="A334" s="644"/>
      <c r="B334" s="577">
        <v>32</v>
      </c>
      <c r="C334" s="646" t="s">
        <v>35</v>
      </c>
      <c r="D334" s="530">
        <v>300000</v>
      </c>
      <c r="E334" s="647">
        <v>-300000</v>
      </c>
      <c r="F334" s="530">
        <f>D334+E334</f>
        <v>0</v>
      </c>
    </row>
    <row r="335" spans="1:6" ht="14.25" customHeight="1">
      <c r="A335" s="648">
        <v>174</v>
      </c>
      <c r="B335" s="485">
        <v>323</v>
      </c>
      <c r="C335" s="650" t="s">
        <v>41</v>
      </c>
      <c r="D335" s="651">
        <v>300000</v>
      </c>
      <c r="E335" s="652">
        <v>-300000</v>
      </c>
      <c r="F335" s="651">
        <f>D335+E335</f>
        <v>0</v>
      </c>
    </row>
    <row r="336" spans="1:6" ht="14.25" customHeight="1">
      <c r="A336" s="648"/>
      <c r="B336" s="485"/>
      <c r="C336" s="650"/>
      <c r="D336" s="651"/>
      <c r="E336" s="652"/>
      <c r="F336" s="651"/>
    </row>
    <row r="337" spans="1:6">
      <c r="A337" s="446" t="s">
        <v>53</v>
      </c>
      <c r="B337" s="388" t="s">
        <v>673</v>
      </c>
      <c r="C337" s="385" t="s">
        <v>716</v>
      </c>
      <c r="D337" s="386">
        <v>250000</v>
      </c>
      <c r="E337" s="447">
        <v>100000</v>
      </c>
      <c r="F337" s="386">
        <f>D337+E337</f>
        <v>350000</v>
      </c>
    </row>
    <row r="338" spans="1:6">
      <c r="A338" s="406"/>
      <c r="B338" s="201"/>
      <c r="C338" s="12"/>
      <c r="D338" s="70"/>
      <c r="E338" s="323"/>
      <c r="F338" s="70"/>
    </row>
    <row r="339" spans="1:6">
      <c r="A339" s="445"/>
      <c r="B339" s="199">
        <v>32</v>
      </c>
      <c r="C339" s="172" t="s">
        <v>523</v>
      </c>
      <c r="D339" s="73">
        <v>250000</v>
      </c>
      <c r="E339" s="407">
        <v>100000</v>
      </c>
      <c r="F339" s="73">
        <f>D339+E339</f>
        <v>350000</v>
      </c>
    </row>
    <row r="340" spans="1:6">
      <c r="A340" s="406">
        <v>175</v>
      </c>
      <c r="B340" s="201">
        <v>323</v>
      </c>
      <c r="C340" s="12" t="s">
        <v>41</v>
      </c>
      <c r="D340" s="70">
        <v>250000</v>
      </c>
      <c r="E340" s="323">
        <v>100000</v>
      </c>
      <c r="F340" s="70">
        <f>D340+E340</f>
        <v>350000</v>
      </c>
    </row>
    <row r="341" spans="1:6">
      <c r="A341" s="406"/>
      <c r="B341" s="201"/>
      <c r="C341" s="711"/>
      <c r="D341" s="70"/>
      <c r="E341" s="323"/>
      <c r="F341" s="70"/>
    </row>
    <row r="342" spans="1:6" ht="29.25" customHeight="1">
      <c r="A342" s="446" t="s">
        <v>53</v>
      </c>
      <c r="B342" s="671" t="s">
        <v>473</v>
      </c>
      <c r="C342" s="385" t="s">
        <v>635</v>
      </c>
      <c r="D342" s="386">
        <v>100000</v>
      </c>
      <c r="E342" s="447">
        <v>0</v>
      </c>
      <c r="F342" s="386">
        <f>D342+E342</f>
        <v>100000</v>
      </c>
    </row>
    <row r="343" spans="1:6" ht="14.25" customHeight="1">
      <c r="A343" s="648"/>
      <c r="B343" s="485"/>
      <c r="C343" s="650"/>
      <c r="D343" s="651"/>
      <c r="E343" s="652"/>
      <c r="F343" s="651"/>
    </row>
    <row r="344" spans="1:6" ht="14.25" customHeight="1">
      <c r="A344" s="644"/>
      <c r="B344" s="577">
        <v>32</v>
      </c>
      <c r="C344" s="646" t="s">
        <v>35</v>
      </c>
      <c r="D344" s="530">
        <v>100000</v>
      </c>
      <c r="E344" s="647">
        <v>0</v>
      </c>
      <c r="F344" s="530">
        <f>D344+E344</f>
        <v>100000</v>
      </c>
    </row>
    <row r="345" spans="1:6" ht="14.25" customHeight="1">
      <c r="A345" s="648">
        <v>176</v>
      </c>
      <c r="B345" s="485">
        <v>323</v>
      </c>
      <c r="C345" s="650" t="s">
        <v>41</v>
      </c>
      <c r="D345" s="651">
        <v>100000</v>
      </c>
      <c r="E345" s="652">
        <v>0</v>
      </c>
      <c r="F345" s="651">
        <f>D345+E345</f>
        <v>100000</v>
      </c>
    </row>
    <row r="346" spans="1:6" ht="14.25" customHeight="1">
      <c r="A346" s="648"/>
      <c r="B346" s="485"/>
      <c r="C346" s="650"/>
      <c r="D346" s="651"/>
      <c r="E346" s="652"/>
      <c r="F346" s="651"/>
    </row>
    <row r="347" spans="1:6" ht="40.5" customHeight="1">
      <c r="A347" s="446" t="s">
        <v>53</v>
      </c>
      <c r="B347" s="671" t="s">
        <v>475</v>
      </c>
      <c r="C347" s="385" t="s">
        <v>648</v>
      </c>
      <c r="D347" s="386">
        <v>300000</v>
      </c>
      <c r="E347" s="447">
        <v>50000</v>
      </c>
      <c r="F347" s="386">
        <f>D347+E347</f>
        <v>350000</v>
      </c>
    </row>
    <row r="348" spans="1:6" ht="14.25" customHeight="1">
      <c r="A348" s="648"/>
      <c r="B348" s="485"/>
      <c r="C348" s="650"/>
      <c r="D348" s="651"/>
      <c r="E348" s="652"/>
      <c r="F348" s="651"/>
    </row>
    <row r="349" spans="1:6" ht="14.25" customHeight="1">
      <c r="A349" s="644"/>
      <c r="B349" s="577">
        <v>32</v>
      </c>
      <c r="C349" s="646" t="s">
        <v>35</v>
      </c>
      <c r="D349" s="530">
        <v>300000</v>
      </c>
      <c r="E349" s="647">
        <v>50000</v>
      </c>
      <c r="F349" s="530">
        <f>D349+E349</f>
        <v>350000</v>
      </c>
    </row>
    <row r="350" spans="1:6" ht="14.25" customHeight="1">
      <c r="A350" s="648">
        <v>177</v>
      </c>
      <c r="B350" s="485">
        <v>323</v>
      </c>
      <c r="C350" s="650" t="s">
        <v>633</v>
      </c>
      <c r="D350" s="651">
        <v>300000</v>
      </c>
      <c r="E350" s="652">
        <v>50000</v>
      </c>
      <c r="F350" s="651">
        <f>D350+E350</f>
        <v>350000</v>
      </c>
    </row>
    <row r="351" spans="1:6" ht="14.25" customHeight="1">
      <c r="A351" s="648"/>
      <c r="B351" s="485"/>
      <c r="C351" s="712"/>
      <c r="D351" s="651"/>
      <c r="E351" s="652"/>
      <c r="F351" s="651"/>
    </row>
    <row r="352" spans="1:6" ht="28.5" customHeight="1">
      <c r="A352" s="446" t="s">
        <v>631</v>
      </c>
      <c r="B352" s="671" t="s">
        <v>476</v>
      </c>
      <c r="C352" s="385" t="s">
        <v>632</v>
      </c>
      <c r="D352" s="386">
        <v>1500000</v>
      </c>
      <c r="E352" s="447">
        <v>-1500000</v>
      </c>
      <c r="F352" s="386">
        <f>D352+E352</f>
        <v>0</v>
      </c>
    </row>
    <row r="353" spans="1:6" ht="16.5" customHeight="1">
      <c r="A353" s="644"/>
      <c r="B353" s="577"/>
      <c r="C353" s="646"/>
      <c r="D353" s="530"/>
      <c r="E353" s="647"/>
      <c r="F353" s="530"/>
    </row>
    <row r="354" spans="1:6" ht="25.5" customHeight="1">
      <c r="A354" s="644"/>
      <c r="B354" s="577">
        <v>42</v>
      </c>
      <c r="C354" s="646" t="s">
        <v>89</v>
      </c>
      <c r="D354" s="530">
        <v>1500000</v>
      </c>
      <c r="E354" s="647">
        <v>-1500000</v>
      </c>
      <c r="F354" s="530">
        <f>D354+E354</f>
        <v>0</v>
      </c>
    </row>
    <row r="355" spans="1:6" ht="14.25" customHeight="1">
      <c r="A355" s="648">
        <v>178</v>
      </c>
      <c r="B355" s="485">
        <v>421</v>
      </c>
      <c r="C355" s="650" t="s">
        <v>81</v>
      </c>
      <c r="D355" s="651">
        <v>1500000</v>
      </c>
      <c r="E355" s="652">
        <v>-1500000</v>
      </c>
      <c r="F355" s="651">
        <f>D355+E355</f>
        <v>0</v>
      </c>
    </row>
    <row r="356" spans="1:6" ht="14.25" customHeight="1">
      <c r="A356" s="648"/>
      <c r="B356" s="485"/>
      <c r="C356" s="650"/>
      <c r="D356" s="651"/>
      <c r="E356" s="652"/>
      <c r="F356" s="651"/>
    </row>
    <row r="357" spans="1:6">
      <c r="A357" s="446" t="s">
        <v>53</v>
      </c>
      <c r="B357" s="388" t="s">
        <v>674</v>
      </c>
      <c r="C357" s="385" t="s">
        <v>520</v>
      </c>
      <c r="D357" s="386">
        <v>200000</v>
      </c>
      <c r="E357" s="447">
        <v>220000</v>
      </c>
      <c r="F357" s="386">
        <f>D357+E357</f>
        <v>420000</v>
      </c>
    </row>
    <row r="358" spans="1:6">
      <c r="A358" s="406"/>
      <c r="B358" s="201"/>
      <c r="C358" s="12"/>
      <c r="D358" s="70"/>
      <c r="E358" s="323"/>
      <c r="F358" s="70"/>
    </row>
    <row r="359" spans="1:6">
      <c r="A359" s="445"/>
      <c r="B359" s="199">
        <v>32</v>
      </c>
      <c r="C359" s="172" t="s">
        <v>521</v>
      </c>
      <c r="D359" s="73">
        <v>200000</v>
      </c>
      <c r="E359" s="407">
        <v>220000</v>
      </c>
      <c r="F359" s="73">
        <f>D359+E359</f>
        <v>420000</v>
      </c>
    </row>
    <row r="360" spans="1:6">
      <c r="A360" s="406">
        <v>179</v>
      </c>
      <c r="B360" s="201">
        <v>323</v>
      </c>
      <c r="C360" s="12" t="s">
        <v>41</v>
      </c>
      <c r="D360" s="70">
        <v>200000</v>
      </c>
      <c r="E360" s="323">
        <v>220000</v>
      </c>
      <c r="F360" s="70">
        <f>D360+E360</f>
        <v>420000</v>
      </c>
    </row>
    <row r="361" spans="1:6">
      <c r="A361" s="406"/>
      <c r="B361" s="201"/>
      <c r="C361" s="711"/>
      <c r="D361" s="70"/>
      <c r="E361" s="323"/>
      <c r="F361" s="70"/>
    </row>
    <row r="362" spans="1:6" ht="26.25" customHeight="1">
      <c r="A362" s="566" t="s">
        <v>53</v>
      </c>
      <c r="B362" s="388" t="s">
        <v>478</v>
      </c>
      <c r="C362" s="385" t="s">
        <v>563</v>
      </c>
      <c r="D362" s="459">
        <f>D364</f>
        <v>150000</v>
      </c>
      <c r="E362" s="625">
        <v>0</v>
      </c>
      <c r="F362" s="386">
        <f>D362+E362</f>
        <v>150000</v>
      </c>
    </row>
    <row r="363" spans="1:6" ht="14.25" customHeight="1">
      <c r="A363" s="265"/>
      <c r="B363" s="201"/>
      <c r="C363" s="202"/>
      <c r="D363" s="213"/>
      <c r="E363" s="324"/>
      <c r="F363" s="70"/>
    </row>
    <row r="364" spans="1:6" ht="14.25" customHeight="1">
      <c r="A364" s="265"/>
      <c r="B364" s="199">
        <v>38</v>
      </c>
      <c r="C364" s="200" t="s">
        <v>76</v>
      </c>
      <c r="D364" s="10">
        <f>D365</f>
        <v>150000</v>
      </c>
      <c r="E364" s="341">
        <v>0</v>
      </c>
      <c r="F364" s="73">
        <f>D364+E364</f>
        <v>150000</v>
      </c>
    </row>
    <row r="365" spans="1:6" ht="14.25" customHeight="1">
      <c r="A365" s="265">
        <v>180</v>
      </c>
      <c r="B365" s="201">
        <v>382</v>
      </c>
      <c r="C365" s="202" t="s">
        <v>516</v>
      </c>
      <c r="D365" s="213">
        <v>150000</v>
      </c>
      <c r="E365" s="324">
        <v>0</v>
      </c>
      <c r="F365" s="70">
        <f>D365+E365</f>
        <v>150000</v>
      </c>
    </row>
    <row r="366" spans="1:6" ht="14.25" customHeight="1">
      <c r="A366" s="697"/>
      <c r="B366" s="201"/>
      <c r="C366" s="202"/>
      <c r="D366" s="213"/>
      <c r="E366" s="324"/>
      <c r="F366" s="70"/>
    </row>
    <row r="367" spans="1:6" ht="26.25">
      <c r="A367" s="446" t="s">
        <v>53</v>
      </c>
      <c r="B367" s="671" t="s">
        <v>643</v>
      </c>
      <c r="C367" s="458" t="s">
        <v>446</v>
      </c>
      <c r="D367" s="459">
        <f>D369</f>
        <v>550000</v>
      </c>
      <c r="E367" s="672">
        <v>0</v>
      </c>
      <c r="F367" s="459">
        <f>D367+E367</f>
        <v>550000</v>
      </c>
    </row>
    <row r="368" spans="1:6">
      <c r="A368" s="644"/>
      <c r="B368" s="645"/>
      <c r="C368" s="646"/>
      <c r="D368" s="530"/>
      <c r="E368" s="647"/>
      <c r="F368" s="530"/>
    </row>
    <row r="369" spans="1:6">
      <c r="A369" s="644"/>
      <c r="B369" s="645">
        <v>38</v>
      </c>
      <c r="C369" s="646" t="s">
        <v>50</v>
      </c>
      <c r="D369" s="530">
        <f>D370</f>
        <v>550000</v>
      </c>
      <c r="E369" s="647">
        <v>0</v>
      </c>
      <c r="F369" s="530">
        <f>D369+E369</f>
        <v>550000</v>
      </c>
    </row>
    <row r="370" spans="1:6">
      <c r="A370" s="648">
        <v>181</v>
      </c>
      <c r="B370" s="649">
        <v>386</v>
      </c>
      <c r="C370" s="650" t="s">
        <v>538</v>
      </c>
      <c r="D370" s="651">
        <v>550000</v>
      </c>
      <c r="E370" s="652">
        <v>0</v>
      </c>
      <c r="F370" s="651">
        <f>D370+E370</f>
        <v>550000</v>
      </c>
    </row>
    <row r="371" spans="1:6">
      <c r="A371" s="406"/>
      <c r="B371" s="201"/>
      <c r="C371" s="12"/>
      <c r="D371" s="70"/>
      <c r="E371" s="323"/>
      <c r="F371" s="70"/>
    </row>
    <row r="372" spans="1:6" ht="26.25">
      <c r="A372" s="446" t="s">
        <v>53</v>
      </c>
      <c r="B372" s="388" t="s">
        <v>644</v>
      </c>
      <c r="C372" s="385" t="s">
        <v>539</v>
      </c>
      <c r="D372" s="386">
        <f>D374</f>
        <v>49000</v>
      </c>
      <c r="E372" s="447">
        <v>8000</v>
      </c>
      <c r="F372" s="386">
        <f>D372+E372</f>
        <v>57000</v>
      </c>
    </row>
    <row r="373" spans="1:6">
      <c r="A373" s="406"/>
      <c r="B373" s="201"/>
      <c r="C373" s="12"/>
      <c r="D373" s="70"/>
      <c r="E373" s="323"/>
      <c r="F373" s="70"/>
    </row>
    <row r="374" spans="1:6" ht="26.25">
      <c r="A374" s="445"/>
      <c r="B374" s="199">
        <v>36</v>
      </c>
      <c r="C374" s="172" t="s">
        <v>205</v>
      </c>
      <c r="D374" s="73">
        <f>D375</f>
        <v>49000</v>
      </c>
      <c r="E374" s="407">
        <v>8000</v>
      </c>
      <c r="F374" s="73">
        <f>D374+E374</f>
        <v>57000</v>
      </c>
    </row>
    <row r="375" spans="1:6" ht="26.25">
      <c r="A375" s="406">
        <v>182</v>
      </c>
      <c r="B375" s="201">
        <v>366</v>
      </c>
      <c r="C375" s="12" t="s">
        <v>206</v>
      </c>
      <c r="D375" s="70">
        <v>49000</v>
      </c>
      <c r="E375" s="323">
        <v>8000</v>
      </c>
      <c r="F375" s="70">
        <f>D375+E375</f>
        <v>57000</v>
      </c>
    </row>
    <row r="376" spans="1:6">
      <c r="A376" s="406"/>
      <c r="B376" s="201"/>
      <c r="C376" s="12"/>
      <c r="D376" s="70"/>
      <c r="E376" s="323"/>
      <c r="F376" s="70"/>
    </row>
    <row r="377" spans="1:6" ht="18.75" customHeight="1">
      <c r="A377" s="446" t="s">
        <v>53</v>
      </c>
      <c r="B377" s="671" t="s">
        <v>675</v>
      </c>
      <c r="C377" s="458" t="s">
        <v>568</v>
      </c>
      <c r="D377" s="459">
        <f>D379</f>
        <v>115000</v>
      </c>
      <c r="E377" s="672">
        <v>0</v>
      </c>
      <c r="F377" s="459">
        <f>D377+E377</f>
        <v>115000</v>
      </c>
    </row>
    <row r="378" spans="1:6">
      <c r="A378" s="406"/>
      <c r="B378" s="201"/>
      <c r="C378" s="12"/>
      <c r="D378" s="70"/>
      <c r="E378" s="323"/>
      <c r="F378" s="70"/>
    </row>
    <row r="379" spans="1:6" ht="26.25">
      <c r="A379" s="445"/>
      <c r="B379" s="199">
        <v>42</v>
      </c>
      <c r="C379" s="172" t="s">
        <v>89</v>
      </c>
      <c r="D379" s="73">
        <f>D380</f>
        <v>115000</v>
      </c>
      <c r="E379" s="407">
        <v>0</v>
      </c>
      <c r="F379" s="73">
        <f>D379+E379</f>
        <v>115000</v>
      </c>
    </row>
    <row r="380" spans="1:6">
      <c r="A380" s="406">
        <v>183</v>
      </c>
      <c r="B380" s="116">
        <v>422</v>
      </c>
      <c r="C380" s="12" t="s">
        <v>540</v>
      </c>
      <c r="D380" s="70">
        <v>115000</v>
      </c>
      <c r="E380" s="323">
        <v>0</v>
      </c>
      <c r="F380" s="70">
        <f>D380+E380</f>
        <v>115000</v>
      </c>
    </row>
    <row r="381" spans="1:6">
      <c r="A381" s="406"/>
      <c r="B381" s="116"/>
      <c r="C381" s="12"/>
      <c r="D381" s="70"/>
      <c r="E381" s="323"/>
      <c r="F381" s="70"/>
    </row>
    <row r="382" spans="1:6" ht="26.25">
      <c r="A382" s="446" t="s">
        <v>53</v>
      </c>
      <c r="B382" s="671" t="s">
        <v>676</v>
      </c>
      <c r="C382" s="385" t="s">
        <v>627</v>
      </c>
      <c r="D382" s="386">
        <f>D384+D387</f>
        <v>500000</v>
      </c>
      <c r="E382" s="447">
        <f>E384+E387</f>
        <v>-350000</v>
      </c>
      <c r="F382" s="386">
        <f>D382+E382</f>
        <v>150000</v>
      </c>
    </row>
    <row r="383" spans="1:6">
      <c r="A383" s="644"/>
      <c r="B383" s="577"/>
      <c r="C383" s="646"/>
      <c r="D383" s="530"/>
      <c r="E383" s="647"/>
      <c r="F383" s="530"/>
    </row>
    <row r="384" spans="1:6">
      <c r="A384" s="644"/>
      <c r="B384" s="577">
        <v>32</v>
      </c>
      <c r="C384" s="646" t="s">
        <v>35</v>
      </c>
      <c r="D384" s="530">
        <v>0</v>
      </c>
      <c r="E384" s="647">
        <v>150000</v>
      </c>
      <c r="F384" s="530">
        <f>D384+E384</f>
        <v>150000</v>
      </c>
    </row>
    <row r="385" spans="1:6">
      <c r="A385" s="648" t="s">
        <v>781</v>
      </c>
      <c r="B385" s="485">
        <v>323</v>
      </c>
      <c r="C385" s="650" t="s">
        <v>697</v>
      </c>
      <c r="D385" s="651">
        <v>0</v>
      </c>
      <c r="E385" s="652">
        <v>150000</v>
      </c>
      <c r="F385" s="651">
        <f>D385+E385</f>
        <v>150000</v>
      </c>
    </row>
    <row r="386" spans="1:6">
      <c r="A386" s="406"/>
      <c r="B386" s="116"/>
      <c r="C386" s="12"/>
      <c r="D386" s="70"/>
      <c r="E386" s="323"/>
      <c r="F386" s="70"/>
    </row>
    <row r="387" spans="1:6" ht="30" customHeight="1">
      <c r="A387" s="445"/>
      <c r="B387" s="247">
        <v>42</v>
      </c>
      <c r="C387" s="172" t="s">
        <v>89</v>
      </c>
      <c r="D387" s="73">
        <v>500000</v>
      </c>
      <c r="E387" s="407">
        <v>-500000</v>
      </c>
      <c r="F387" s="73">
        <f>D387+E387</f>
        <v>0</v>
      </c>
    </row>
    <row r="388" spans="1:6">
      <c r="A388" s="406">
        <v>184</v>
      </c>
      <c r="B388" s="116">
        <v>421</v>
      </c>
      <c r="C388" s="12" t="s">
        <v>81</v>
      </c>
      <c r="D388" s="70">
        <v>500000</v>
      </c>
      <c r="E388" s="323">
        <v>-500000</v>
      </c>
      <c r="F388" s="70">
        <f>D388+E388</f>
        <v>0</v>
      </c>
    </row>
    <row r="389" spans="1:6">
      <c r="A389" s="406"/>
      <c r="B389" s="116"/>
      <c r="C389" s="12"/>
      <c r="D389" s="70"/>
      <c r="E389" s="323"/>
      <c r="F389" s="70"/>
    </row>
    <row r="390" spans="1:6" ht="18" customHeight="1">
      <c r="A390" s="446" t="s">
        <v>53</v>
      </c>
      <c r="B390" s="671" t="s">
        <v>677</v>
      </c>
      <c r="C390" s="385" t="s">
        <v>663</v>
      </c>
      <c r="D390" s="386">
        <v>170000</v>
      </c>
      <c r="E390" s="447">
        <v>80000</v>
      </c>
      <c r="F390" s="386">
        <f>D390+E390</f>
        <v>250000</v>
      </c>
    </row>
    <row r="391" spans="1:6">
      <c r="A391" s="406"/>
      <c r="B391" s="116"/>
      <c r="C391" s="12"/>
      <c r="D391" s="70"/>
      <c r="E391" s="323"/>
      <c r="F391" s="70"/>
    </row>
    <row r="392" spans="1:6">
      <c r="A392" s="445"/>
      <c r="B392" s="247">
        <v>32</v>
      </c>
      <c r="C392" s="172" t="s">
        <v>35</v>
      </c>
      <c r="D392" s="73">
        <v>170000</v>
      </c>
      <c r="E392" s="407">
        <v>80000</v>
      </c>
      <c r="F392" s="73">
        <f>D392+E392</f>
        <v>250000</v>
      </c>
    </row>
    <row r="393" spans="1:6">
      <c r="A393" s="406">
        <v>185</v>
      </c>
      <c r="B393" s="116">
        <v>323</v>
      </c>
      <c r="C393" s="12" t="s">
        <v>41</v>
      </c>
      <c r="D393" s="70">
        <v>170000</v>
      </c>
      <c r="E393" s="323">
        <v>80000</v>
      </c>
      <c r="F393" s="70">
        <f>D393+E393</f>
        <v>250000</v>
      </c>
    </row>
    <row r="394" spans="1:6">
      <c r="A394" s="406"/>
      <c r="B394" s="116"/>
      <c r="C394" s="12"/>
      <c r="D394" s="70"/>
      <c r="E394" s="323"/>
      <c r="F394" s="70"/>
    </row>
    <row r="395" spans="1:6" ht="15" customHeight="1">
      <c r="A395" s="446" t="s">
        <v>53</v>
      </c>
      <c r="B395" s="671" t="s">
        <v>678</v>
      </c>
      <c r="C395" s="385" t="s">
        <v>629</v>
      </c>
      <c r="D395" s="386">
        <v>30000</v>
      </c>
      <c r="E395" s="447">
        <v>0</v>
      </c>
      <c r="F395" s="386">
        <f>D395+E395</f>
        <v>30000</v>
      </c>
    </row>
    <row r="396" spans="1:6" ht="15" customHeight="1">
      <c r="A396" s="406"/>
      <c r="B396" s="116"/>
      <c r="C396" s="12"/>
      <c r="D396" s="70"/>
      <c r="E396" s="323"/>
      <c r="F396" s="70"/>
    </row>
    <row r="397" spans="1:6" ht="15" customHeight="1">
      <c r="A397" s="445"/>
      <c r="B397" s="247">
        <v>38</v>
      </c>
      <c r="C397" s="172" t="s">
        <v>50</v>
      </c>
      <c r="D397" s="73">
        <v>30000</v>
      </c>
      <c r="E397" s="407">
        <v>0</v>
      </c>
      <c r="F397" s="73">
        <f>D397+E397</f>
        <v>30000</v>
      </c>
    </row>
    <row r="398" spans="1:6" ht="15" customHeight="1">
      <c r="A398" s="406">
        <v>186</v>
      </c>
      <c r="B398" s="116">
        <v>382</v>
      </c>
      <c r="C398" s="12" t="s">
        <v>52</v>
      </c>
      <c r="D398" s="70">
        <v>30000</v>
      </c>
      <c r="E398" s="323">
        <v>0</v>
      </c>
      <c r="F398" s="70">
        <f>D398+E398</f>
        <v>30000</v>
      </c>
    </row>
    <row r="399" spans="1:6" ht="15" customHeight="1">
      <c r="A399" s="406"/>
      <c r="B399" s="116"/>
      <c r="C399" s="12"/>
      <c r="D399" s="70"/>
      <c r="E399" s="323"/>
      <c r="F399" s="70"/>
    </row>
    <row r="400" spans="1:6" ht="39" customHeight="1">
      <c r="A400" s="446" t="s">
        <v>53</v>
      </c>
      <c r="B400" s="671" t="s">
        <v>564</v>
      </c>
      <c r="C400" s="385" t="s">
        <v>630</v>
      </c>
      <c r="D400" s="386">
        <f>D402+D405</f>
        <v>1000000</v>
      </c>
      <c r="E400" s="447">
        <f>E402+E405</f>
        <v>-1000000</v>
      </c>
      <c r="F400" s="386">
        <f>D400+E400</f>
        <v>0</v>
      </c>
    </row>
    <row r="401" spans="1:6" ht="15.75" customHeight="1">
      <c r="A401" s="644"/>
      <c r="B401" s="577"/>
      <c r="C401" s="646"/>
      <c r="D401" s="530"/>
      <c r="E401" s="647"/>
      <c r="F401" s="530"/>
    </row>
    <row r="402" spans="1:6" ht="13.5" customHeight="1">
      <c r="A402" s="644"/>
      <c r="B402" s="577">
        <v>38</v>
      </c>
      <c r="C402" s="646" t="s">
        <v>50</v>
      </c>
      <c r="D402" s="530">
        <v>500000</v>
      </c>
      <c r="E402" s="647">
        <v>-500000</v>
      </c>
      <c r="F402" s="530">
        <f>D402+E402</f>
        <v>0</v>
      </c>
    </row>
    <row r="403" spans="1:6" ht="16.5" customHeight="1">
      <c r="A403" s="648">
        <v>187</v>
      </c>
      <c r="B403" s="485">
        <v>382</v>
      </c>
      <c r="C403" s="650" t="s">
        <v>52</v>
      </c>
      <c r="D403" s="651">
        <v>500000</v>
      </c>
      <c r="E403" s="652">
        <v>-500000</v>
      </c>
      <c r="F403" s="651">
        <f>D403+E403</f>
        <v>0</v>
      </c>
    </row>
    <row r="404" spans="1:6" ht="15" customHeight="1">
      <c r="A404" s="406"/>
      <c r="B404" s="116"/>
      <c r="C404" s="12"/>
      <c r="D404" s="70"/>
      <c r="E404" s="323"/>
      <c r="F404" s="70"/>
    </row>
    <row r="405" spans="1:6" ht="27" customHeight="1">
      <c r="A405" s="445"/>
      <c r="B405" s="247">
        <v>42</v>
      </c>
      <c r="C405" s="172" t="s">
        <v>89</v>
      </c>
      <c r="D405" s="73">
        <v>500000</v>
      </c>
      <c r="E405" s="407">
        <v>-500000</v>
      </c>
      <c r="F405" s="73">
        <f>D405+E405</f>
        <v>0</v>
      </c>
    </row>
    <row r="406" spans="1:6" ht="15" customHeight="1">
      <c r="A406" s="406">
        <v>188</v>
      </c>
      <c r="B406" s="116">
        <v>426</v>
      </c>
      <c r="C406" s="12" t="s">
        <v>178</v>
      </c>
      <c r="D406" s="70">
        <v>500000</v>
      </c>
      <c r="E406" s="323">
        <v>-500000</v>
      </c>
      <c r="F406" s="70">
        <f>D406+E406</f>
        <v>0</v>
      </c>
    </row>
    <row r="407" spans="1:6" ht="15" customHeight="1">
      <c r="A407" s="406"/>
      <c r="B407" s="116"/>
      <c r="C407" s="12"/>
      <c r="D407" s="70"/>
      <c r="E407" s="323"/>
      <c r="F407" s="70"/>
    </row>
    <row r="408" spans="1:6" ht="39">
      <c r="A408" s="446" t="s">
        <v>53</v>
      </c>
      <c r="B408" s="671" t="s">
        <v>565</v>
      </c>
      <c r="C408" s="458" t="s">
        <v>717</v>
      </c>
      <c r="D408" s="459">
        <v>2000000</v>
      </c>
      <c r="E408" s="672">
        <v>-2000000</v>
      </c>
      <c r="F408" s="459">
        <f>D408+E408</f>
        <v>0</v>
      </c>
    </row>
    <row r="409" spans="1:6">
      <c r="A409" s="406"/>
      <c r="B409" s="201"/>
      <c r="C409" s="12"/>
      <c r="D409" s="70"/>
      <c r="E409" s="323"/>
      <c r="F409" s="70"/>
    </row>
    <row r="410" spans="1:6">
      <c r="A410" s="445"/>
      <c r="B410" s="247">
        <v>32</v>
      </c>
      <c r="C410" s="7" t="s">
        <v>35</v>
      </c>
      <c r="D410" s="10">
        <v>2000000</v>
      </c>
      <c r="E410" s="69">
        <v>-2000000</v>
      </c>
      <c r="F410" s="10">
        <f>D410+E410</f>
        <v>0</v>
      </c>
    </row>
    <row r="411" spans="1:6">
      <c r="A411" s="406">
        <v>189</v>
      </c>
      <c r="B411" s="201">
        <v>323</v>
      </c>
      <c r="C411" s="12" t="s">
        <v>41</v>
      </c>
      <c r="D411" s="70">
        <v>2000000</v>
      </c>
      <c r="E411" s="323">
        <v>-2000000</v>
      </c>
      <c r="F411" s="70">
        <f>D411+E411</f>
        <v>0</v>
      </c>
    </row>
    <row r="412" spans="1:6">
      <c r="A412" s="406"/>
      <c r="B412" s="201"/>
      <c r="C412" s="12"/>
      <c r="D412" s="70"/>
      <c r="E412" s="323"/>
      <c r="F412" s="70"/>
    </row>
    <row r="413" spans="1:6" ht="30.75" customHeight="1">
      <c r="A413" s="446" t="s">
        <v>53</v>
      </c>
      <c r="B413" s="671" t="s">
        <v>645</v>
      </c>
      <c r="C413" s="385" t="s">
        <v>634</v>
      </c>
      <c r="D413" s="386">
        <v>200000</v>
      </c>
      <c r="E413" s="447">
        <v>-100000</v>
      </c>
      <c r="F413" s="386">
        <f>D413+E413</f>
        <v>100000</v>
      </c>
    </row>
    <row r="414" spans="1:6" ht="14.25" customHeight="1">
      <c r="A414" s="648"/>
      <c r="B414" s="485"/>
      <c r="C414" s="650"/>
      <c r="D414" s="651"/>
      <c r="E414" s="652"/>
      <c r="F414" s="651"/>
    </row>
    <row r="415" spans="1:6" ht="14.25" customHeight="1">
      <c r="A415" s="644"/>
      <c r="B415" s="577">
        <v>32</v>
      </c>
      <c r="C415" s="646" t="s">
        <v>35</v>
      </c>
      <c r="D415" s="530">
        <v>200000</v>
      </c>
      <c r="E415" s="647">
        <v>-100000</v>
      </c>
      <c r="F415" s="530">
        <f>D415+E415</f>
        <v>100000</v>
      </c>
    </row>
    <row r="416" spans="1:6" ht="14.25" customHeight="1">
      <c r="A416" s="648">
        <v>190</v>
      </c>
      <c r="B416" s="485">
        <v>323</v>
      </c>
      <c r="C416" s="650" t="s">
        <v>41</v>
      </c>
      <c r="D416" s="651">
        <v>200000</v>
      </c>
      <c r="E416" s="652">
        <v>-100000</v>
      </c>
      <c r="F416" s="651">
        <f>D416+E416</f>
        <v>100000</v>
      </c>
    </row>
    <row r="417" spans="1:6" ht="14.25" customHeight="1">
      <c r="A417" s="648"/>
      <c r="B417" s="485"/>
      <c r="C417" s="712"/>
      <c r="D417" s="651"/>
      <c r="E417" s="652"/>
      <c r="F417" s="651"/>
    </row>
    <row r="418" spans="1:6" ht="14.25" customHeight="1">
      <c r="A418" s="446" t="s">
        <v>53</v>
      </c>
      <c r="B418" s="671" t="s">
        <v>646</v>
      </c>
      <c r="C418" s="385" t="s">
        <v>636</v>
      </c>
      <c r="D418" s="386">
        <f>D420+D423</f>
        <v>300000</v>
      </c>
      <c r="E418" s="447">
        <f>E420+E423</f>
        <v>0</v>
      </c>
      <c r="F418" s="386">
        <f>D418+E418</f>
        <v>300000</v>
      </c>
    </row>
    <row r="419" spans="1:6" ht="14.25" customHeight="1">
      <c r="A419" s="644"/>
      <c r="B419" s="577"/>
      <c r="C419" s="646"/>
      <c r="D419" s="530"/>
      <c r="E419" s="647"/>
      <c r="F419" s="530"/>
    </row>
    <row r="420" spans="1:6" ht="14.25" customHeight="1">
      <c r="A420" s="644"/>
      <c r="B420" s="577">
        <v>32</v>
      </c>
      <c r="C420" s="646" t="s">
        <v>523</v>
      </c>
      <c r="D420" s="530">
        <v>150000</v>
      </c>
      <c r="E420" s="647">
        <v>0</v>
      </c>
      <c r="F420" s="530">
        <f>D420+E420</f>
        <v>150000</v>
      </c>
    </row>
    <row r="421" spans="1:6" ht="14.25" customHeight="1">
      <c r="A421" s="648">
        <v>191</v>
      </c>
      <c r="B421" s="485">
        <v>323</v>
      </c>
      <c r="C421" s="650" t="s">
        <v>41</v>
      </c>
      <c r="D421" s="651">
        <v>150000</v>
      </c>
      <c r="E421" s="652">
        <v>0</v>
      </c>
      <c r="F421" s="651">
        <f>D421+E421</f>
        <v>150000</v>
      </c>
    </row>
    <row r="422" spans="1:6" ht="14.25" customHeight="1">
      <c r="A422" s="648"/>
      <c r="B422" s="485"/>
      <c r="C422" s="650"/>
      <c r="D422" s="651"/>
      <c r="E422" s="652"/>
      <c r="F422" s="651"/>
    </row>
    <row r="423" spans="1:6" ht="14.25" customHeight="1">
      <c r="A423" s="644"/>
      <c r="B423" s="577">
        <v>38</v>
      </c>
      <c r="C423" s="646" t="s">
        <v>50</v>
      </c>
      <c r="D423" s="530">
        <v>150000</v>
      </c>
      <c r="E423" s="647">
        <v>0</v>
      </c>
      <c r="F423" s="530">
        <f>D423+E423</f>
        <v>150000</v>
      </c>
    </row>
    <row r="424" spans="1:6" ht="14.25" customHeight="1">
      <c r="A424" s="648">
        <v>192</v>
      </c>
      <c r="B424" s="485">
        <v>381</v>
      </c>
      <c r="C424" s="650" t="s">
        <v>51</v>
      </c>
      <c r="D424" s="651">
        <v>150000</v>
      </c>
      <c r="E424" s="652">
        <v>0</v>
      </c>
      <c r="F424" s="651">
        <f>D424+E424</f>
        <v>150000</v>
      </c>
    </row>
    <row r="425" spans="1:6" ht="14.25" customHeight="1">
      <c r="A425" s="648"/>
      <c r="B425" s="485"/>
      <c r="C425" s="650"/>
      <c r="D425" s="651"/>
      <c r="E425" s="652"/>
      <c r="F425" s="651"/>
    </row>
    <row r="426" spans="1:6" ht="30.75" customHeight="1">
      <c r="A426" s="446" t="s">
        <v>53</v>
      </c>
      <c r="B426" s="671" t="s">
        <v>524</v>
      </c>
      <c r="C426" s="385" t="s">
        <v>637</v>
      </c>
      <c r="D426" s="386">
        <v>300000</v>
      </c>
      <c r="E426" s="447">
        <v>-250000</v>
      </c>
      <c r="F426" s="386">
        <f>D426+E426</f>
        <v>50000</v>
      </c>
    </row>
    <row r="427" spans="1:6" ht="14.25" customHeight="1">
      <c r="A427" s="648"/>
      <c r="B427" s="485"/>
      <c r="C427" s="650"/>
      <c r="D427" s="651"/>
      <c r="E427" s="652"/>
      <c r="F427" s="651"/>
    </row>
    <row r="428" spans="1:6" ht="14.25" customHeight="1">
      <c r="A428" s="644"/>
      <c r="B428" s="577">
        <v>32</v>
      </c>
      <c r="C428" s="646" t="s">
        <v>35</v>
      </c>
      <c r="D428" s="530">
        <v>300000</v>
      </c>
      <c r="E428" s="647">
        <v>-250000</v>
      </c>
      <c r="F428" s="530">
        <f>D428+E428</f>
        <v>50000</v>
      </c>
    </row>
    <row r="429" spans="1:6" ht="14.25" customHeight="1">
      <c r="A429" s="648">
        <v>193</v>
      </c>
      <c r="B429" s="485">
        <v>323</v>
      </c>
      <c r="C429" s="650" t="s">
        <v>41</v>
      </c>
      <c r="D429" s="651">
        <v>300000</v>
      </c>
      <c r="E429" s="652">
        <v>-250000</v>
      </c>
      <c r="F429" s="651">
        <f>D429+E429</f>
        <v>50000</v>
      </c>
    </row>
    <row r="430" spans="1:6" ht="14.25" customHeight="1">
      <c r="A430" s="648"/>
      <c r="B430" s="485"/>
      <c r="C430" s="650"/>
      <c r="D430" s="651"/>
      <c r="E430" s="652"/>
      <c r="F430" s="651"/>
    </row>
    <row r="431" spans="1:6" ht="41.25" customHeight="1">
      <c r="A431" s="446" t="s">
        <v>53</v>
      </c>
      <c r="B431" s="671" t="s">
        <v>704</v>
      </c>
      <c r="C431" s="385" t="s">
        <v>718</v>
      </c>
      <c r="D431" s="386">
        <v>0</v>
      </c>
      <c r="E431" s="447">
        <v>150000</v>
      </c>
      <c r="F431" s="386">
        <f>D431+E431</f>
        <v>150000</v>
      </c>
    </row>
    <row r="432" spans="1:6" ht="14.25" customHeight="1">
      <c r="A432" s="648"/>
      <c r="B432" s="485"/>
      <c r="C432" s="650"/>
      <c r="D432" s="651"/>
      <c r="E432" s="652"/>
      <c r="F432" s="651"/>
    </row>
    <row r="433" spans="1:6" ht="24.75" customHeight="1">
      <c r="A433" s="644"/>
      <c r="B433" s="577">
        <v>36</v>
      </c>
      <c r="C433" s="646" t="s">
        <v>373</v>
      </c>
      <c r="D433" s="530">
        <v>0</v>
      </c>
      <c r="E433" s="647">
        <v>150000</v>
      </c>
      <c r="F433" s="530">
        <f>D433+E433</f>
        <v>150000</v>
      </c>
    </row>
    <row r="434" spans="1:6" ht="14.25" customHeight="1">
      <c r="A434" s="648" t="s">
        <v>782</v>
      </c>
      <c r="B434" s="485">
        <v>363</v>
      </c>
      <c r="C434" s="650" t="s">
        <v>450</v>
      </c>
      <c r="D434" s="651">
        <v>0</v>
      </c>
      <c r="E434" s="652">
        <v>150000</v>
      </c>
      <c r="F434" s="651">
        <f>D434+E434</f>
        <v>150000</v>
      </c>
    </row>
    <row r="435" spans="1:6" ht="14.25" customHeight="1">
      <c r="A435" s="648"/>
      <c r="B435" s="485"/>
      <c r="C435" s="650"/>
      <c r="D435" s="651"/>
      <c r="E435" s="652"/>
      <c r="F435" s="651"/>
    </row>
    <row r="436" spans="1:6" ht="43.5" customHeight="1">
      <c r="A436" s="446" t="s">
        <v>53</v>
      </c>
      <c r="B436" s="671" t="s">
        <v>719</v>
      </c>
      <c r="C436" s="385" t="s">
        <v>721</v>
      </c>
      <c r="D436" s="386">
        <v>0</v>
      </c>
      <c r="E436" s="447">
        <v>150000</v>
      </c>
      <c r="F436" s="386">
        <f>D436+E436</f>
        <v>150000</v>
      </c>
    </row>
    <row r="437" spans="1:6" ht="14.25" customHeight="1">
      <c r="A437" s="648"/>
      <c r="B437" s="485"/>
      <c r="C437" s="650"/>
      <c r="D437" s="651"/>
      <c r="E437" s="652"/>
      <c r="F437" s="651"/>
    </row>
    <row r="438" spans="1:6" ht="14.25" customHeight="1">
      <c r="A438" s="644"/>
      <c r="B438" s="577">
        <v>32</v>
      </c>
      <c r="C438" s="646" t="s">
        <v>35</v>
      </c>
      <c r="D438" s="530">
        <v>0</v>
      </c>
      <c r="E438" s="647">
        <v>150000</v>
      </c>
      <c r="F438" s="530">
        <f>D438+E438</f>
        <v>150000</v>
      </c>
    </row>
    <row r="439" spans="1:6" ht="14.25" customHeight="1">
      <c r="A439" s="648" t="s">
        <v>783</v>
      </c>
      <c r="B439" s="485">
        <v>323</v>
      </c>
      <c r="C439" s="650" t="s">
        <v>41</v>
      </c>
      <c r="D439" s="651">
        <v>0</v>
      </c>
      <c r="E439" s="652">
        <v>150000</v>
      </c>
      <c r="F439" s="651">
        <f>D439+E439</f>
        <v>150000</v>
      </c>
    </row>
    <row r="440" spans="1:6" ht="14.25" customHeight="1">
      <c r="A440" s="648"/>
      <c r="B440" s="485"/>
      <c r="C440" s="650"/>
      <c r="D440" s="651"/>
      <c r="E440" s="652"/>
      <c r="F440" s="651"/>
    </row>
    <row r="441" spans="1:6" ht="14.25" customHeight="1">
      <c r="A441" s="446" t="s">
        <v>53</v>
      </c>
      <c r="B441" s="671" t="s">
        <v>720</v>
      </c>
      <c r="C441" s="385" t="s">
        <v>732</v>
      </c>
      <c r="D441" s="386">
        <v>0</v>
      </c>
      <c r="E441" s="447">
        <v>1500000</v>
      </c>
      <c r="F441" s="386">
        <f>D441+E441</f>
        <v>1500000</v>
      </c>
    </row>
    <row r="442" spans="1:6" ht="14.25" customHeight="1">
      <c r="A442" s="648"/>
      <c r="B442" s="485"/>
      <c r="C442" s="650"/>
      <c r="D442" s="651"/>
      <c r="E442" s="652"/>
      <c r="F442" s="651"/>
    </row>
    <row r="443" spans="1:6" ht="26.25" customHeight="1">
      <c r="A443" s="648"/>
      <c r="B443" s="480">
        <v>42</v>
      </c>
      <c r="C443" s="481" t="s">
        <v>89</v>
      </c>
      <c r="D443" s="651">
        <v>0</v>
      </c>
      <c r="E443" s="652">
        <v>1500000</v>
      </c>
      <c r="F443" s="651">
        <f>D443+E443</f>
        <v>1500000</v>
      </c>
    </row>
    <row r="444" spans="1:6" ht="14.25" customHeight="1">
      <c r="A444" s="648" t="s">
        <v>784</v>
      </c>
      <c r="B444" s="485">
        <v>421</v>
      </c>
      <c r="C444" s="486" t="s">
        <v>443</v>
      </c>
      <c r="D444" s="651">
        <v>0</v>
      </c>
      <c r="E444" s="652">
        <v>1500000</v>
      </c>
      <c r="F444" s="651">
        <f>D444+E444</f>
        <v>1500000</v>
      </c>
    </row>
    <row r="445" spans="1:6" ht="14.25" customHeight="1">
      <c r="A445" s="648"/>
      <c r="B445" s="485"/>
      <c r="C445" s="486"/>
      <c r="D445" s="651"/>
      <c r="E445" s="652"/>
      <c r="F445" s="651"/>
    </row>
    <row r="446" spans="1:6" ht="28.5" customHeight="1">
      <c r="A446" s="446" t="s">
        <v>53</v>
      </c>
      <c r="B446" s="671" t="s">
        <v>729</v>
      </c>
      <c r="C446" s="458" t="s">
        <v>730</v>
      </c>
      <c r="D446" s="386">
        <v>0</v>
      </c>
      <c r="E446" s="447">
        <v>90000</v>
      </c>
      <c r="F446" s="386">
        <f>D446+E446</f>
        <v>90000</v>
      </c>
    </row>
    <row r="447" spans="1:6" ht="14.25" customHeight="1">
      <c r="A447" s="648"/>
      <c r="B447" s="485"/>
      <c r="C447" s="486"/>
      <c r="D447" s="651"/>
      <c r="E447" s="652"/>
      <c r="F447" s="651"/>
    </row>
    <row r="448" spans="1:6" ht="14.25" customHeight="1">
      <c r="A448" s="644"/>
      <c r="B448" s="577">
        <v>38</v>
      </c>
      <c r="C448" s="529" t="s">
        <v>50</v>
      </c>
      <c r="D448" s="530">
        <v>0</v>
      </c>
      <c r="E448" s="647">
        <v>90000</v>
      </c>
      <c r="F448" s="530">
        <f>D448+E448</f>
        <v>90000</v>
      </c>
    </row>
    <row r="449" spans="1:6" ht="14.25" customHeight="1">
      <c r="A449" s="648" t="s">
        <v>785</v>
      </c>
      <c r="B449" s="485">
        <v>381</v>
      </c>
      <c r="C449" s="486" t="s">
        <v>731</v>
      </c>
      <c r="D449" s="651">
        <v>0</v>
      </c>
      <c r="E449" s="652">
        <v>90000</v>
      </c>
      <c r="F449" s="651">
        <f>D449+E449</f>
        <v>90000</v>
      </c>
    </row>
    <row r="450" spans="1:6" ht="14.25" customHeight="1">
      <c r="A450" s="648"/>
      <c r="B450" s="485"/>
      <c r="C450" s="486"/>
      <c r="D450" s="651"/>
      <c r="E450" s="652"/>
      <c r="F450" s="651"/>
    </row>
    <row r="451" spans="1:6" ht="30" customHeight="1">
      <c r="A451" s="446" t="s">
        <v>53</v>
      </c>
      <c r="B451" s="671" t="s">
        <v>738</v>
      </c>
      <c r="C451" s="458" t="s">
        <v>739</v>
      </c>
      <c r="D451" s="386">
        <v>0</v>
      </c>
      <c r="E451" s="447">
        <v>200000</v>
      </c>
      <c r="F451" s="386">
        <f>D451+E451</f>
        <v>200000</v>
      </c>
    </row>
    <row r="452" spans="1:6" ht="14.25" customHeight="1">
      <c r="A452" s="648"/>
      <c r="B452" s="485"/>
      <c r="C452" s="486"/>
      <c r="D452" s="651"/>
      <c r="E452" s="652"/>
      <c r="F452" s="651"/>
    </row>
    <row r="453" spans="1:6" ht="14.25" customHeight="1">
      <c r="A453" s="644"/>
      <c r="B453" s="577">
        <v>32</v>
      </c>
      <c r="C453" s="529" t="s">
        <v>35</v>
      </c>
      <c r="D453" s="530">
        <v>0</v>
      </c>
      <c r="E453" s="647">
        <v>200000</v>
      </c>
      <c r="F453" s="530">
        <f>D453+E453</f>
        <v>200000</v>
      </c>
    </row>
    <row r="454" spans="1:6" ht="14.25" customHeight="1">
      <c r="A454" s="648" t="s">
        <v>786</v>
      </c>
      <c r="B454" s="485">
        <v>323</v>
      </c>
      <c r="C454" s="486" t="s">
        <v>41</v>
      </c>
      <c r="D454" s="651">
        <v>0</v>
      </c>
      <c r="E454" s="652">
        <v>200000</v>
      </c>
      <c r="F454" s="651">
        <f>D454+E454</f>
        <v>200000</v>
      </c>
    </row>
    <row r="455" spans="1:6" ht="14.25" customHeight="1">
      <c r="A455" s="648"/>
      <c r="B455" s="485"/>
      <c r="C455" s="486"/>
      <c r="D455" s="651"/>
      <c r="E455" s="652"/>
      <c r="F455" s="651"/>
    </row>
    <row r="456" spans="1:6" ht="27" customHeight="1">
      <c r="A456" s="446" t="s">
        <v>53</v>
      </c>
      <c r="B456" s="671" t="s">
        <v>740</v>
      </c>
      <c r="C456" s="458" t="s">
        <v>741</v>
      </c>
      <c r="D456" s="386">
        <v>0</v>
      </c>
      <c r="E456" s="447">
        <v>70000</v>
      </c>
      <c r="F456" s="386">
        <f>D456+E456</f>
        <v>70000</v>
      </c>
    </row>
    <row r="457" spans="1:6" ht="14.25" customHeight="1">
      <c r="A457" s="648"/>
      <c r="B457" s="485"/>
      <c r="C457" s="486"/>
      <c r="D457" s="651"/>
      <c r="E457" s="652"/>
      <c r="F457" s="651"/>
    </row>
    <row r="458" spans="1:6" ht="14.25" customHeight="1">
      <c r="A458" s="644"/>
      <c r="B458" s="577">
        <v>38</v>
      </c>
      <c r="C458" s="529" t="s">
        <v>50</v>
      </c>
      <c r="D458" s="530">
        <v>0</v>
      </c>
      <c r="E458" s="647">
        <v>70000</v>
      </c>
      <c r="F458" s="530">
        <f>D458+E458</f>
        <v>70000</v>
      </c>
    </row>
    <row r="459" spans="1:6" ht="14.25" customHeight="1">
      <c r="A459" s="648" t="s">
        <v>787</v>
      </c>
      <c r="B459" s="485">
        <v>382</v>
      </c>
      <c r="C459" s="486" t="s">
        <v>52</v>
      </c>
      <c r="D459" s="651">
        <v>0</v>
      </c>
      <c r="E459" s="652">
        <v>70000</v>
      </c>
      <c r="F459" s="651">
        <f>D459+E459</f>
        <v>70000</v>
      </c>
    </row>
    <row r="460" spans="1:6" ht="14.25" customHeight="1">
      <c r="A460" s="648"/>
      <c r="B460" s="485"/>
      <c r="C460" s="486"/>
      <c r="D460" s="651"/>
      <c r="E460" s="652"/>
      <c r="F460" s="651"/>
    </row>
    <row r="461" spans="1:6" ht="27.75" customHeight="1">
      <c r="A461" s="446" t="s">
        <v>53</v>
      </c>
      <c r="B461" s="671" t="s">
        <v>752</v>
      </c>
      <c r="C461" s="458" t="s">
        <v>756</v>
      </c>
      <c r="D461" s="386">
        <v>0</v>
      </c>
      <c r="E461" s="447">
        <v>250000</v>
      </c>
      <c r="F461" s="386">
        <f>D461+E461</f>
        <v>250000</v>
      </c>
    </row>
    <row r="462" spans="1:6" ht="14.25" customHeight="1">
      <c r="A462" s="648"/>
      <c r="B462" s="485"/>
      <c r="C462" s="486"/>
      <c r="D462" s="651"/>
      <c r="E462" s="652"/>
      <c r="F462" s="651"/>
    </row>
    <row r="463" spans="1:6" ht="14.25" customHeight="1">
      <c r="A463" s="644"/>
      <c r="B463" s="577">
        <v>32</v>
      </c>
      <c r="C463" s="529" t="s">
        <v>35</v>
      </c>
      <c r="D463" s="530">
        <v>0</v>
      </c>
      <c r="E463" s="647">
        <v>250000</v>
      </c>
      <c r="F463" s="530">
        <f>D463+E463</f>
        <v>250000</v>
      </c>
    </row>
    <row r="464" spans="1:6" ht="14.25" customHeight="1">
      <c r="A464" s="648" t="s">
        <v>788</v>
      </c>
      <c r="B464" s="485">
        <v>323</v>
      </c>
      <c r="C464" s="486" t="s">
        <v>41</v>
      </c>
      <c r="D464" s="651">
        <v>0</v>
      </c>
      <c r="E464" s="652">
        <v>250000</v>
      </c>
      <c r="F464" s="651">
        <f>D464+E464</f>
        <v>250000</v>
      </c>
    </row>
    <row r="465" spans="1:6" ht="14.25" customHeight="1">
      <c r="A465" s="648"/>
      <c r="B465" s="485"/>
      <c r="C465" s="486"/>
      <c r="D465" s="651"/>
      <c r="E465" s="652"/>
      <c r="F465" s="651"/>
    </row>
    <row r="466" spans="1:6" ht="25.5" customHeight="1">
      <c r="A466" s="446" t="s">
        <v>53</v>
      </c>
      <c r="B466" s="671" t="s">
        <v>758</v>
      </c>
      <c r="C466" s="458" t="s">
        <v>759</v>
      </c>
      <c r="D466" s="386">
        <v>0</v>
      </c>
      <c r="E466" s="447">
        <v>50000</v>
      </c>
      <c r="F466" s="386">
        <f>D466+E466</f>
        <v>50000</v>
      </c>
    </row>
    <row r="467" spans="1:6" ht="14.25" customHeight="1">
      <c r="A467" s="648"/>
      <c r="B467" s="485"/>
      <c r="C467" s="486"/>
      <c r="D467" s="651"/>
      <c r="E467" s="652"/>
      <c r="F467" s="651"/>
    </row>
    <row r="468" spans="1:6" ht="14.25" customHeight="1">
      <c r="A468" s="644"/>
      <c r="B468" s="577">
        <v>32</v>
      </c>
      <c r="C468" s="529" t="s">
        <v>35</v>
      </c>
      <c r="D468" s="530">
        <v>0</v>
      </c>
      <c r="E468" s="647">
        <v>50000</v>
      </c>
      <c r="F468" s="530">
        <f>D468+E468</f>
        <v>50000</v>
      </c>
    </row>
    <row r="469" spans="1:6" ht="14.25" customHeight="1">
      <c r="A469" s="648" t="s">
        <v>789</v>
      </c>
      <c r="B469" s="485">
        <v>323</v>
      </c>
      <c r="C469" s="486" t="s">
        <v>41</v>
      </c>
      <c r="D469" s="651">
        <v>0</v>
      </c>
      <c r="E469" s="652">
        <v>50000</v>
      </c>
      <c r="F469" s="651">
        <f>D469+E469</f>
        <v>50000</v>
      </c>
    </row>
    <row r="470" spans="1:6" ht="14.25" customHeight="1">
      <c r="A470" s="648"/>
      <c r="B470" s="485"/>
      <c r="C470" s="486"/>
      <c r="D470" s="651"/>
      <c r="E470" s="652"/>
      <c r="F470" s="651"/>
    </row>
    <row r="471" spans="1:6" ht="40.5" customHeight="1">
      <c r="A471" s="446" t="s">
        <v>53</v>
      </c>
      <c r="B471" s="671" t="s">
        <v>760</v>
      </c>
      <c r="C471" s="458" t="s">
        <v>761</v>
      </c>
      <c r="D471" s="386">
        <v>0</v>
      </c>
      <c r="E471" s="447">
        <v>50000</v>
      </c>
      <c r="F471" s="386">
        <f>D471+E471</f>
        <v>50000</v>
      </c>
    </row>
    <row r="472" spans="1:6" ht="14.25" customHeight="1">
      <c r="A472" s="648"/>
      <c r="B472" s="485"/>
      <c r="C472" s="486"/>
      <c r="D472" s="651"/>
      <c r="E472" s="652"/>
      <c r="F472" s="651"/>
    </row>
    <row r="473" spans="1:6" ht="14.25" customHeight="1">
      <c r="A473" s="644"/>
      <c r="B473" s="577">
        <v>32</v>
      </c>
      <c r="C473" s="529" t="s">
        <v>35</v>
      </c>
      <c r="D473" s="530">
        <v>0</v>
      </c>
      <c r="E473" s="647">
        <v>50000</v>
      </c>
      <c r="F473" s="530">
        <f>D473+E473</f>
        <v>50000</v>
      </c>
    </row>
    <row r="474" spans="1:6" ht="14.25" customHeight="1">
      <c r="A474" s="648" t="s">
        <v>790</v>
      </c>
      <c r="B474" s="485">
        <v>323</v>
      </c>
      <c r="C474" s="486" t="s">
        <v>41</v>
      </c>
      <c r="D474" s="651">
        <v>0</v>
      </c>
      <c r="E474" s="652">
        <v>50000</v>
      </c>
      <c r="F474" s="651">
        <f>D474+E474</f>
        <v>50000</v>
      </c>
    </row>
    <row r="475" spans="1:6" ht="14.25" customHeight="1">
      <c r="A475" s="648"/>
      <c r="B475" s="485"/>
      <c r="C475" s="486"/>
      <c r="D475" s="651"/>
      <c r="E475" s="652"/>
      <c r="F475" s="651"/>
    </row>
    <row r="476" spans="1:6" ht="39.75" customHeight="1">
      <c r="A476" s="446" t="s">
        <v>53</v>
      </c>
      <c r="B476" s="671" t="s">
        <v>762</v>
      </c>
      <c r="C476" s="458" t="s">
        <v>763</v>
      </c>
      <c r="D476" s="386">
        <v>0</v>
      </c>
      <c r="E476" s="447">
        <v>100000</v>
      </c>
      <c r="F476" s="386">
        <f>D476+E476</f>
        <v>100000</v>
      </c>
    </row>
    <row r="477" spans="1:6" ht="14.25" customHeight="1">
      <c r="A477" s="648"/>
      <c r="B477" s="485"/>
      <c r="C477" s="486"/>
      <c r="D477" s="651"/>
      <c r="E477" s="652"/>
      <c r="F477" s="651"/>
    </row>
    <row r="478" spans="1:6" ht="14.25" customHeight="1">
      <c r="A478" s="644"/>
      <c r="B478" s="577">
        <v>32</v>
      </c>
      <c r="C478" s="529" t="s">
        <v>523</v>
      </c>
      <c r="D478" s="530">
        <v>0</v>
      </c>
      <c r="E478" s="647">
        <v>100000</v>
      </c>
      <c r="F478" s="530">
        <f>D478+E478</f>
        <v>100000</v>
      </c>
    </row>
    <row r="479" spans="1:6" ht="14.25" customHeight="1">
      <c r="A479" s="648" t="s">
        <v>791</v>
      </c>
      <c r="B479" s="485">
        <v>323</v>
      </c>
      <c r="C479" s="486" t="s">
        <v>41</v>
      </c>
      <c r="D479" s="651">
        <v>0</v>
      </c>
      <c r="E479" s="652">
        <v>100000</v>
      </c>
      <c r="F479" s="651">
        <f>D479+E479</f>
        <v>100000</v>
      </c>
    </row>
    <row r="480" spans="1:6" ht="14.25" customHeight="1">
      <c r="A480" s="648"/>
      <c r="B480" s="485"/>
      <c r="C480" s="486"/>
      <c r="D480" s="651"/>
      <c r="E480" s="652"/>
      <c r="F480" s="651"/>
    </row>
    <row r="481" spans="1:7" ht="27.75" customHeight="1">
      <c r="A481" s="446" t="s">
        <v>53</v>
      </c>
      <c r="B481" s="671" t="s">
        <v>764</v>
      </c>
      <c r="C481" s="458" t="s">
        <v>765</v>
      </c>
      <c r="D481" s="386">
        <v>0</v>
      </c>
      <c r="E481" s="447">
        <v>150000</v>
      </c>
      <c r="F481" s="386">
        <f>D481+E481</f>
        <v>150000</v>
      </c>
    </row>
    <row r="482" spans="1:7" ht="14.25" customHeight="1">
      <c r="A482" s="648"/>
      <c r="B482" s="485"/>
      <c r="C482" s="486"/>
      <c r="D482" s="651"/>
      <c r="E482" s="652"/>
      <c r="F482" s="651"/>
    </row>
    <row r="483" spans="1:7" ht="14.25" customHeight="1">
      <c r="A483" s="644"/>
      <c r="B483" s="577">
        <v>32</v>
      </c>
      <c r="C483" s="529" t="s">
        <v>35</v>
      </c>
      <c r="D483" s="530">
        <v>0</v>
      </c>
      <c r="E483" s="647">
        <v>150000</v>
      </c>
      <c r="F483" s="530">
        <f>D483+E483</f>
        <v>150000</v>
      </c>
    </row>
    <row r="484" spans="1:7" ht="14.25" customHeight="1">
      <c r="A484" s="648" t="s">
        <v>792</v>
      </c>
      <c r="B484" s="485">
        <v>323</v>
      </c>
      <c r="C484" s="486" t="s">
        <v>41</v>
      </c>
      <c r="D484" s="651">
        <v>0</v>
      </c>
      <c r="E484" s="652">
        <v>150000</v>
      </c>
      <c r="F484" s="651">
        <f>D484+E484</f>
        <v>150000</v>
      </c>
    </row>
    <row r="485" spans="1:7" ht="14.25" customHeight="1">
      <c r="A485" s="648"/>
      <c r="B485" s="485"/>
      <c r="C485" s="486"/>
      <c r="D485" s="651"/>
      <c r="E485" s="652"/>
      <c r="F485" s="651"/>
    </row>
    <row r="486" spans="1:7" ht="37.5" customHeight="1">
      <c r="A486" s="557" t="s">
        <v>119</v>
      </c>
      <c r="B486" s="558">
        <v>1013</v>
      </c>
      <c r="C486" s="559" t="s">
        <v>418</v>
      </c>
      <c r="D486" s="560">
        <f>D488+D493</f>
        <v>2200000</v>
      </c>
      <c r="E486" s="560">
        <f>E488+E493</f>
        <v>200000</v>
      </c>
      <c r="F486" s="560">
        <f>D486+E486</f>
        <v>2400000</v>
      </c>
      <c r="G486" s="204"/>
    </row>
    <row r="487" spans="1:7">
      <c r="A487" s="401"/>
      <c r="B487" s="402"/>
      <c r="C487" s="403"/>
      <c r="D487" s="404"/>
      <c r="E487" s="404"/>
      <c r="F487" s="404"/>
    </row>
    <row r="488" spans="1:7" ht="26.25">
      <c r="A488" s="304" t="s">
        <v>53</v>
      </c>
      <c r="B488" s="305" t="s">
        <v>419</v>
      </c>
      <c r="C488" s="239" t="s">
        <v>420</v>
      </c>
      <c r="D488" s="240">
        <f>D490</f>
        <v>100000</v>
      </c>
      <c r="E488" s="306">
        <v>200000</v>
      </c>
      <c r="F488" s="240">
        <f>D488+E488</f>
        <v>300000</v>
      </c>
    </row>
    <row r="489" spans="1:7">
      <c r="A489" s="212"/>
      <c r="B489" s="212"/>
      <c r="C489" s="212"/>
      <c r="D489" s="212"/>
      <c r="E489" s="202"/>
      <c r="F489" s="212"/>
    </row>
    <row r="490" spans="1:7">
      <c r="A490" s="212"/>
      <c r="B490" s="199">
        <v>32</v>
      </c>
      <c r="C490" s="200" t="s">
        <v>35</v>
      </c>
      <c r="D490" s="73">
        <f>D491</f>
        <v>100000</v>
      </c>
      <c r="E490" s="73">
        <v>200000</v>
      </c>
      <c r="F490" s="73">
        <f>D490+E490</f>
        <v>300000</v>
      </c>
    </row>
    <row r="491" spans="1:7">
      <c r="A491" s="265">
        <v>194</v>
      </c>
      <c r="B491" s="201">
        <v>323</v>
      </c>
      <c r="C491" s="202" t="s">
        <v>41</v>
      </c>
      <c r="D491" s="70">
        <v>100000</v>
      </c>
      <c r="E491" s="324">
        <v>200000</v>
      </c>
      <c r="F491" s="70">
        <f>D491+E491</f>
        <v>300000</v>
      </c>
    </row>
    <row r="492" spans="1:7" ht="14.25" customHeight="1">
      <c r="A492" s="401"/>
      <c r="B492" s="402"/>
      <c r="C492" s="403"/>
      <c r="D492" s="404"/>
      <c r="E492" s="404"/>
      <c r="F492" s="404"/>
    </row>
    <row r="493" spans="1:7" ht="39.75" customHeight="1">
      <c r="A493" s="304" t="s">
        <v>53</v>
      </c>
      <c r="B493" s="305" t="s">
        <v>180</v>
      </c>
      <c r="C493" s="239" t="s">
        <v>249</v>
      </c>
      <c r="D493" s="240">
        <f>D495</f>
        <v>2100000</v>
      </c>
      <c r="E493" s="306">
        <v>0</v>
      </c>
      <c r="F493" s="240">
        <f>D493+E493</f>
        <v>2100000</v>
      </c>
    </row>
    <row r="494" spans="1:7" ht="14.25" customHeight="1">
      <c r="A494" s="212"/>
      <c r="B494" s="212"/>
      <c r="C494" s="212"/>
      <c r="D494" s="212"/>
      <c r="E494" s="202"/>
      <c r="F494" s="212"/>
    </row>
    <row r="495" spans="1:7" ht="19.5" customHeight="1">
      <c r="A495" s="212"/>
      <c r="B495" s="199">
        <v>38</v>
      </c>
      <c r="C495" s="200" t="s">
        <v>50</v>
      </c>
      <c r="D495" s="73">
        <f>D496</f>
        <v>2100000</v>
      </c>
      <c r="E495" s="73">
        <v>0</v>
      </c>
      <c r="F495" s="73">
        <f>D495+E495</f>
        <v>2100000</v>
      </c>
    </row>
    <row r="496" spans="1:7" ht="14.25" customHeight="1">
      <c r="A496" s="265">
        <v>195</v>
      </c>
      <c r="B496" s="201">
        <v>386</v>
      </c>
      <c r="C496" s="202" t="s">
        <v>610</v>
      </c>
      <c r="D496" s="70">
        <v>2100000</v>
      </c>
      <c r="E496" s="324">
        <v>0</v>
      </c>
      <c r="F496" s="70">
        <f>D496+E496</f>
        <v>2100000</v>
      </c>
    </row>
    <row r="497" spans="1:7">
      <c r="A497" s="265"/>
      <c r="B497" s="201"/>
      <c r="C497" s="202"/>
      <c r="D497" s="70"/>
      <c r="E497" s="324"/>
      <c r="F497" s="70"/>
      <c r="G497" s="362"/>
    </row>
    <row r="498" spans="1:7" ht="45">
      <c r="A498" s="557" t="s">
        <v>119</v>
      </c>
      <c r="B498" s="558">
        <v>1014</v>
      </c>
      <c r="C498" s="559" t="s">
        <v>360</v>
      </c>
      <c r="D498" s="560">
        <f>D500+D505+D510+D515+D520+D525+D530+D535+D540+D545+D550+D555</f>
        <v>498000</v>
      </c>
      <c r="E498" s="560">
        <f>E500+E505+E510+E515+E520+E525+E530+E535+E540+E545+E550+E555</f>
        <v>232000</v>
      </c>
      <c r="F498" s="560">
        <f>D498+E498</f>
        <v>730000</v>
      </c>
      <c r="G498" s="661"/>
    </row>
    <row r="499" spans="1:7">
      <c r="A499" s="3"/>
      <c r="B499" s="3"/>
      <c r="C499" s="3"/>
      <c r="D499" s="372"/>
      <c r="E499" s="322"/>
      <c r="F499" s="372"/>
    </row>
    <row r="500" spans="1:7">
      <c r="A500" s="183" t="s">
        <v>26</v>
      </c>
      <c r="B500" s="300" t="s">
        <v>372</v>
      </c>
      <c r="C500" s="183" t="s">
        <v>319</v>
      </c>
      <c r="D500" s="319">
        <f>D502</f>
        <v>20000</v>
      </c>
      <c r="E500" s="319">
        <v>0</v>
      </c>
      <c r="F500" s="319">
        <f>D500+E500</f>
        <v>20000</v>
      </c>
    </row>
    <row r="501" spans="1:7">
      <c r="A501" s="202"/>
      <c r="B501" s="201"/>
      <c r="C501" s="202"/>
      <c r="D501" s="318"/>
      <c r="E501" s="318"/>
      <c r="F501" s="318"/>
    </row>
    <row r="502" spans="1:7" ht="26.25">
      <c r="A502" s="345"/>
      <c r="B502" s="199">
        <v>36</v>
      </c>
      <c r="C502" s="172" t="s">
        <v>373</v>
      </c>
      <c r="D502" s="317">
        <v>20000</v>
      </c>
      <c r="E502" s="317">
        <v>0</v>
      </c>
      <c r="F502" s="317">
        <f>D502+E502</f>
        <v>20000</v>
      </c>
    </row>
    <row r="503" spans="1:7">
      <c r="A503" s="368">
        <v>196</v>
      </c>
      <c r="B503" s="369">
        <v>368</v>
      </c>
      <c r="C503" s="370" t="s">
        <v>353</v>
      </c>
      <c r="D503" s="371">
        <v>20000</v>
      </c>
      <c r="E503" s="371">
        <v>0</v>
      </c>
      <c r="F503" s="371">
        <f>D503+E503</f>
        <v>20000</v>
      </c>
    </row>
    <row r="504" spans="1:7" s="188" customFormat="1">
      <c r="A504" s="265"/>
      <c r="B504" s="201"/>
      <c r="C504" s="12"/>
      <c r="D504" s="318"/>
      <c r="E504" s="318"/>
      <c r="F504" s="318"/>
    </row>
    <row r="505" spans="1:7">
      <c r="A505" s="346" t="s">
        <v>53</v>
      </c>
      <c r="B505" s="300" t="s">
        <v>344</v>
      </c>
      <c r="C505" s="183" t="s">
        <v>374</v>
      </c>
      <c r="D505" s="319">
        <v>150000</v>
      </c>
      <c r="E505" s="319">
        <v>0</v>
      </c>
      <c r="F505" s="319">
        <f>D505+E505</f>
        <v>150000</v>
      </c>
    </row>
    <row r="506" spans="1:7">
      <c r="A506" s="265"/>
      <c r="B506" s="202"/>
      <c r="C506" s="202"/>
      <c r="D506" s="318"/>
      <c r="E506" s="318"/>
      <c r="F506" s="318"/>
    </row>
    <row r="507" spans="1:7">
      <c r="A507" s="345"/>
      <c r="B507" s="199">
        <v>38</v>
      </c>
      <c r="C507" s="345" t="s">
        <v>50</v>
      </c>
      <c r="D507" s="341">
        <v>150000</v>
      </c>
      <c r="E507" s="341">
        <v>0</v>
      </c>
      <c r="F507" s="341">
        <f>D507+E507</f>
        <v>150000</v>
      </c>
    </row>
    <row r="508" spans="1:7">
      <c r="A508" s="265">
        <v>197</v>
      </c>
      <c r="B508" s="201">
        <v>382</v>
      </c>
      <c r="C508" s="202" t="s">
        <v>368</v>
      </c>
      <c r="D508" s="318">
        <v>150000</v>
      </c>
      <c r="E508" s="318">
        <v>0</v>
      </c>
      <c r="F508" s="318">
        <f>D508+E508</f>
        <v>150000</v>
      </c>
    </row>
    <row r="509" spans="1:7">
      <c r="A509" s="265"/>
      <c r="B509" s="201"/>
      <c r="C509" s="202"/>
      <c r="D509" s="318"/>
      <c r="E509" s="318"/>
      <c r="F509" s="318"/>
    </row>
    <row r="510" spans="1:7" ht="26.25">
      <c r="A510" s="566" t="s">
        <v>53</v>
      </c>
      <c r="B510" s="567" t="s">
        <v>448</v>
      </c>
      <c r="C510" s="385" t="s">
        <v>449</v>
      </c>
      <c r="D510" s="568">
        <v>32000</v>
      </c>
      <c r="E510" s="568">
        <v>0</v>
      </c>
      <c r="F510" s="568">
        <f>D510+E510</f>
        <v>32000</v>
      </c>
    </row>
    <row r="511" spans="1:7">
      <c r="A511" s="265"/>
      <c r="B511" s="202"/>
      <c r="C511" s="202"/>
      <c r="D511" s="318"/>
      <c r="E511" s="318"/>
      <c r="F511" s="318"/>
    </row>
    <row r="512" spans="1:7">
      <c r="A512" s="345"/>
      <c r="B512" s="394">
        <v>38</v>
      </c>
      <c r="C512" s="200" t="s">
        <v>50</v>
      </c>
      <c r="D512" s="317">
        <v>32000</v>
      </c>
      <c r="E512" s="317">
        <v>0</v>
      </c>
      <c r="F512" s="317">
        <f>D512+E512</f>
        <v>32000</v>
      </c>
    </row>
    <row r="513" spans="1:6" ht="15" customHeight="1">
      <c r="A513" s="265">
        <v>198</v>
      </c>
      <c r="B513" s="369">
        <v>381</v>
      </c>
      <c r="C513" s="202" t="s">
        <v>366</v>
      </c>
      <c r="D513" s="318">
        <v>32000</v>
      </c>
      <c r="E513" s="318">
        <v>0</v>
      </c>
      <c r="F513" s="318">
        <f>D513+E513</f>
        <v>32000</v>
      </c>
    </row>
    <row r="514" spans="1:6" ht="15" customHeight="1">
      <c r="A514" s="265"/>
      <c r="B514" s="369"/>
      <c r="C514" s="202"/>
      <c r="D514" s="318"/>
      <c r="E514" s="318"/>
      <c r="F514" s="318"/>
    </row>
    <row r="515" spans="1:6" ht="15" customHeight="1">
      <c r="A515" s="566" t="s">
        <v>53</v>
      </c>
      <c r="B515" s="708" t="s">
        <v>698</v>
      </c>
      <c r="C515" s="567" t="s">
        <v>699</v>
      </c>
      <c r="D515" s="568">
        <v>0</v>
      </c>
      <c r="E515" s="568">
        <v>88000</v>
      </c>
      <c r="F515" s="568">
        <f>D515+E515</f>
        <v>88000</v>
      </c>
    </row>
    <row r="516" spans="1:6" ht="15" customHeight="1">
      <c r="A516" s="265"/>
      <c r="B516" s="369"/>
      <c r="C516" s="202"/>
      <c r="D516" s="318"/>
      <c r="E516" s="318"/>
      <c r="F516" s="318"/>
    </row>
    <row r="517" spans="1:6" ht="15" customHeight="1">
      <c r="A517" s="345"/>
      <c r="B517" s="394">
        <v>32</v>
      </c>
      <c r="C517" s="200" t="s">
        <v>35</v>
      </c>
      <c r="D517" s="317">
        <v>0</v>
      </c>
      <c r="E517" s="317">
        <v>88000</v>
      </c>
      <c r="F517" s="317">
        <f>D517+E517</f>
        <v>88000</v>
      </c>
    </row>
    <row r="518" spans="1:6" ht="15" customHeight="1">
      <c r="A518" s="265" t="s">
        <v>793</v>
      </c>
      <c r="B518" s="369">
        <v>323</v>
      </c>
      <c r="C518" s="202" t="s">
        <v>41</v>
      </c>
      <c r="D518" s="318">
        <v>0</v>
      </c>
      <c r="E518" s="318">
        <v>88000</v>
      </c>
      <c r="F518" s="318">
        <f>D518+E518</f>
        <v>88000</v>
      </c>
    </row>
    <row r="519" spans="1:6" ht="15" customHeight="1">
      <c r="A519" s="265"/>
      <c r="B519" s="369"/>
      <c r="C519" s="202"/>
      <c r="D519" s="318"/>
      <c r="E519" s="318"/>
      <c r="F519" s="318"/>
    </row>
    <row r="520" spans="1:6" ht="15" customHeight="1">
      <c r="A520" s="566" t="s">
        <v>53</v>
      </c>
      <c r="B520" s="708" t="s">
        <v>700</v>
      </c>
      <c r="C520" s="567" t="s">
        <v>701</v>
      </c>
      <c r="D520" s="568">
        <v>0</v>
      </c>
      <c r="E520" s="568">
        <v>62000</v>
      </c>
      <c r="F520" s="568">
        <f>D520+E520</f>
        <v>62000</v>
      </c>
    </row>
    <row r="521" spans="1:6" ht="15" customHeight="1">
      <c r="A521" s="265"/>
      <c r="B521" s="369"/>
      <c r="C521" s="202"/>
      <c r="D521" s="318"/>
      <c r="E521" s="318"/>
      <c r="F521" s="318"/>
    </row>
    <row r="522" spans="1:6" ht="27" customHeight="1">
      <c r="A522" s="345"/>
      <c r="B522" s="394">
        <v>36</v>
      </c>
      <c r="C522" s="172" t="s">
        <v>373</v>
      </c>
      <c r="D522" s="317">
        <v>0</v>
      </c>
      <c r="E522" s="317">
        <v>62000</v>
      </c>
      <c r="F522" s="317">
        <f>D522+E522</f>
        <v>62000</v>
      </c>
    </row>
    <row r="523" spans="1:6" ht="15" customHeight="1">
      <c r="A523" s="265" t="s">
        <v>794</v>
      </c>
      <c r="B523" s="369">
        <v>368</v>
      </c>
      <c r="C523" s="202" t="s">
        <v>353</v>
      </c>
      <c r="D523" s="318">
        <v>0</v>
      </c>
      <c r="E523" s="318">
        <v>62000</v>
      </c>
      <c r="F523" s="318">
        <f>D523+E523</f>
        <v>62000</v>
      </c>
    </row>
    <row r="524" spans="1:6" ht="15" customHeight="1">
      <c r="A524" s="265"/>
      <c r="B524" s="369"/>
      <c r="C524" s="202"/>
      <c r="D524" s="318"/>
      <c r="E524" s="318"/>
      <c r="F524" s="318"/>
    </row>
    <row r="525" spans="1:6" ht="41.25" customHeight="1">
      <c r="A525" s="566" t="s">
        <v>53</v>
      </c>
      <c r="B525" s="388" t="s">
        <v>702</v>
      </c>
      <c r="C525" s="385" t="s">
        <v>703</v>
      </c>
      <c r="D525" s="568">
        <v>0</v>
      </c>
      <c r="E525" s="568">
        <v>41000</v>
      </c>
      <c r="F525" s="568">
        <f>D525+E525</f>
        <v>41000</v>
      </c>
    </row>
    <row r="526" spans="1:6" ht="15" customHeight="1">
      <c r="A526" s="265"/>
      <c r="B526" s="369"/>
      <c r="C526" s="202"/>
      <c r="D526" s="318"/>
      <c r="E526" s="318"/>
      <c r="F526" s="318"/>
    </row>
    <row r="527" spans="1:6" ht="15" customHeight="1">
      <c r="A527" s="345"/>
      <c r="B527" s="394">
        <v>38</v>
      </c>
      <c r="C527" s="200" t="s">
        <v>50</v>
      </c>
      <c r="D527" s="317">
        <v>0</v>
      </c>
      <c r="E527" s="317">
        <v>41000</v>
      </c>
      <c r="F527" s="317">
        <f>D527+E527</f>
        <v>41000</v>
      </c>
    </row>
    <row r="528" spans="1:6" ht="15" customHeight="1">
      <c r="A528" s="265" t="s">
        <v>795</v>
      </c>
      <c r="B528" s="369">
        <v>381</v>
      </c>
      <c r="C528" s="202" t="s">
        <v>51</v>
      </c>
      <c r="D528" s="318">
        <v>0</v>
      </c>
      <c r="E528" s="318">
        <v>41000</v>
      </c>
      <c r="F528" s="318">
        <f>D528+E528</f>
        <v>41000</v>
      </c>
    </row>
    <row r="529" spans="1:6" ht="15" customHeight="1">
      <c r="A529" s="265"/>
      <c r="B529" s="369"/>
      <c r="C529" s="202"/>
      <c r="D529" s="318"/>
      <c r="E529" s="318"/>
      <c r="F529" s="318"/>
    </row>
    <row r="530" spans="1:6" ht="30" customHeight="1">
      <c r="A530" s="183" t="s">
        <v>53</v>
      </c>
      <c r="B530" s="183" t="s">
        <v>397</v>
      </c>
      <c r="C530" s="230" t="s">
        <v>398</v>
      </c>
      <c r="D530" s="233">
        <f>D532</f>
        <v>16000</v>
      </c>
      <c r="E530" s="233">
        <v>0</v>
      </c>
      <c r="F530" s="233">
        <f>D530+E530</f>
        <v>16000</v>
      </c>
    </row>
    <row r="531" spans="1:6" ht="15" customHeight="1">
      <c r="A531" s="202"/>
      <c r="B531" s="202"/>
      <c r="C531" s="202"/>
      <c r="D531" s="70"/>
      <c r="E531" s="70"/>
      <c r="F531" s="70"/>
    </row>
    <row r="532" spans="1:6" ht="18" customHeight="1">
      <c r="A532" s="202"/>
      <c r="B532" s="199">
        <v>38</v>
      </c>
      <c r="C532" s="172" t="s">
        <v>50</v>
      </c>
      <c r="D532" s="73">
        <f>D533</f>
        <v>16000</v>
      </c>
      <c r="E532" s="73">
        <v>0</v>
      </c>
      <c r="F532" s="73">
        <f>D532+E532</f>
        <v>16000</v>
      </c>
    </row>
    <row r="533" spans="1:6" ht="15" customHeight="1">
      <c r="A533" s="265">
        <v>199</v>
      </c>
      <c r="B533" s="201">
        <v>381</v>
      </c>
      <c r="C533" s="12" t="s">
        <v>51</v>
      </c>
      <c r="D533" s="70">
        <v>16000</v>
      </c>
      <c r="E533" s="70">
        <v>0</v>
      </c>
      <c r="F533" s="70">
        <f>D533+E533</f>
        <v>16000</v>
      </c>
    </row>
    <row r="534" spans="1:6" ht="15" customHeight="1">
      <c r="A534" s="202"/>
      <c r="B534" s="202"/>
      <c r="C534" s="202"/>
      <c r="D534" s="202"/>
      <c r="E534" s="202"/>
      <c r="F534" s="202"/>
    </row>
    <row r="535" spans="1:6" ht="15" customHeight="1">
      <c r="A535" s="183" t="s">
        <v>53</v>
      </c>
      <c r="B535" s="183" t="s">
        <v>399</v>
      </c>
      <c r="C535" s="230" t="s">
        <v>400</v>
      </c>
      <c r="D535" s="233">
        <f>D537</f>
        <v>45000</v>
      </c>
      <c r="E535" s="233">
        <v>0</v>
      </c>
      <c r="F535" s="233">
        <f>D535+E535</f>
        <v>45000</v>
      </c>
    </row>
    <row r="536" spans="1:6">
      <c r="A536" s="202"/>
      <c r="B536" s="202"/>
      <c r="C536" s="202"/>
      <c r="D536" s="70"/>
      <c r="E536" s="70"/>
      <c r="F536" s="70"/>
    </row>
    <row r="537" spans="1:6">
      <c r="A537" s="265"/>
      <c r="B537" s="199">
        <v>38</v>
      </c>
      <c r="C537" s="172" t="s">
        <v>50</v>
      </c>
      <c r="D537" s="73">
        <f>D538</f>
        <v>45000</v>
      </c>
      <c r="E537" s="73">
        <v>0</v>
      </c>
      <c r="F537" s="73">
        <f>D537+E537</f>
        <v>45000</v>
      </c>
    </row>
    <row r="538" spans="1:6">
      <c r="A538" s="265">
        <v>200</v>
      </c>
      <c r="B538" s="201">
        <v>381</v>
      </c>
      <c r="C538" s="12" t="s">
        <v>51</v>
      </c>
      <c r="D538" s="70">
        <v>45000</v>
      </c>
      <c r="E538" s="70">
        <v>0</v>
      </c>
      <c r="F538" s="70">
        <f>D538+E538</f>
        <v>45000</v>
      </c>
    </row>
    <row r="539" spans="1:6">
      <c r="A539" s="265"/>
      <c r="B539" s="202"/>
      <c r="C539" s="202"/>
      <c r="D539" s="70"/>
      <c r="E539" s="70"/>
      <c r="F539" s="70"/>
    </row>
    <row r="540" spans="1:6">
      <c r="A540" s="346" t="s">
        <v>53</v>
      </c>
      <c r="B540" s="183" t="s">
        <v>401</v>
      </c>
      <c r="C540" s="183" t="s">
        <v>402</v>
      </c>
      <c r="D540" s="233">
        <f>D542</f>
        <v>100000</v>
      </c>
      <c r="E540" s="233">
        <v>0</v>
      </c>
      <c r="F540" s="233">
        <f>D540+E540</f>
        <v>100000</v>
      </c>
    </row>
    <row r="541" spans="1:6">
      <c r="A541" s="265"/>
      <c r="B541" s="202"/>
      <c r="C541" s="202"/>
      <c r="D541" s="70"/>
      <c r="E541" s="70"/>
      <c r="F541" s="70"/>
    </row>
    <row r="542" spans="1:6">
      <c r="A542" s="265"/>
      <c r="B542" s="199">
        <v>38</v>
      </c>
      <c r="C542" s="172" t="s">
        <v>50</v>
      </c>
      <c r="D542" s="73">
        <f>D543</f>
        <v>100000</v>
      </c>
      <c r="E542" s="73">
        <v>0</v>
      </c>
      <c r="F542" s="73">
        <f>D542+E542</f>
        <v>100000</v>
      </c>
    </row>
    <row r="543" spans="1:6">
      <c r="A543" s="265">
        <v>201</v>
      </c>
      <c r="B543" s="201">
        <v>381</v>
      </c>
      <c r="C543" s="12" t="s">
        <v>51</v>
      </c>
      <c r="D543" s="70">
        <v>100000</v>
      </c>
      <c r="E543" s="70">
        <v>0</v>
      </c>
      <c r="F543" s="70">
        <f>D543+E543</f>
        <v>100000</v>
      </c>
    </row>
    <row r="544" spans="1:6">
      <c r="A544" s="265"/>
      <c r="B544" s="202"/>
      <c r="C544" s="202"/>
      <c r="D544" s="70"/>
      <c r="E544" s="70"/>
      <c r="F544" s="70"/>
    </row>
    <row r="545" spans="1:6">
      <c r="A545" s="346" t="s">
        <v>53</v>
      </c>
      <c r="B545" s="183" t="s">
        <v>403</v>
      </c>
      <c r="C545" s="183" t="s">
        <v>404</v>
      </c>
      <c r="D545" s="233">
        <f>D547</f>
        <v>20000</v>
      </c>
      <c r="E545" s="233">
        <v>0</v>
      </c>
      <c r="F545" s="233">
        <f>D545+E545</f>
        <v>20000</v>
      </c>
    </row>
    <row r="546" spans="1:6">
      <c r="A546" s="265"/>
      <c r="B546" s="202"/>
      <c r="C546" s="202"/>
      <c r="D546" s="70"/>
      <c r="E546" s="70"/>
      <c r="F546" s="70"/>
    </row>
    <row r="547" spans="1:6">
      <c r="A547" s="265"/>
      <c r="B547" s="199">
        <v>38</v>
      </c>
      <c r="C547" s="172" t="s">
        <v>50</v>
      </c>
      <c r="D547" s="73">
        <f>D548</f>
        <v>20000</v>
      </c>
      <c r="E547" s="73">
        <v>0</v>
      </c>
      <c r="F547" s="73">
        <f>D547+E547</f>
        <v>20000</v>
      </c>
    </row>
    <row r="548" spans="1:6">
      <c r="A548" s="265">
        <v>202</v>
      </c>
      <c r="B548" s="201">
        <v>381</v>
      </c>
      <c r="C548" s="12" t="s">
        <v>51</v>
      </c>
      <c r="D548" s="70">
        <v>20000</v>
      </c>
      <c r="E548" s="70">
        <v>0</v>
      </c>
      <c r="F548" s="70">
        <f>D548+E548</f>
        <v>20000</v>
      </c>
    </row>
    <row r="549" spans="1:6">
      <c r="A549" s="265"/>
      <c r="B549" s="202"/>
      <c r="C549" s="202"/>
      <c r="D549" s="202"/>
      <c r="E549" s="202"/>
      <c r="F549" s="202"/>
    </row>
    <row r="550" spans="1:6">
      <c r="A550" s="346" t="s">
        <v>53</v>
      </c>
      <c r="B550" s="183" t="s">
        <v>405</v>
      </c>
      <c r="C550" s="183" t="s">
        <v>406</v>
      </c>
      <c r="D550" s="233">
        <f>D552</f>
        <v>25000</v>
      </c>
      <c r="E550" s="233">
        <v>0</v>
      </c>
      <c r="F550" s="233">
        <f>D550+E550</f>
        <v>25000</v>
      </c>
    </row>
    <row r="551" spans="1:6">
      <c r="A551" s="265"/>
      <c r="B551" s="202"/>
      <c r="C551" s="202"/>
      <c r="D551" s="70"/>
      <c r="E551" s="70"/>
      <c r="F551" s="70"/>
    </row>
    <row r="552" spans="1:6">
      <c r="A552" s="265"/>
      <c r="B552" s="199">
        <v>38</v>
      </c>
      <c r="C552" s="172" t="s">
        <v>50</v>
      </c>
      <c r="D552" s="73">
        <f>D553</f>
        <v>25000</v>
      </c>
      <c r="E552" s="73">
        <v>0</v>
      </c>
      <c r="F552" s="73">
        <f>D552+E552</f>
        <v>25000</v>
      </c>
    </row>
    <row r="553" spans="1:6">
      <c r="A553" s="265">
        <v>203</v>
      </c>
      <c r="B553" s="201">
        <v>381</v>
      </c>
      <c r="C553" s="12" t="s">
        <v>51</v>
      </c>
      <c r="D553" s="70">
        <v>25000</v>
      </c>
      <c r="E553" s="70">
        <v>0</v>
      </c>
      <c r="F553" s="70">
        <f>D553+E553</f>
        <v>25000</v>
      </c>
    </row>
    <row r="554" spans="1:6">
      <c r="A554" s="3"/>
      <c r="B554" s="3"/>
      <c r="C554" s="3"/>
      <c r="D554" s="3"/>
      <c r="E554" s="322"/>
      <c r="F554" s="3"/>
    </row>
    <row r="555" spans="1:6">
      <c r="A555" s="567" t="s">
        <v>53</v>
      </c>
      <c r="B555" s="567" t="s">
        <v>542</v>
      </c>
      <c r="C555" s="567" t="s">
        <v>543</v>
      </c>
      <c r="D555" s="568">
        <f>D557</f>
        <v>90000</v>
      </c>
      <c r="E555" s="568">
        <v>41000</v>
      </c>
      <c r="F555" s="568">
        <f>D555+E555</f>
        <v>131000</v>
      </c>
    </row>
    <row r="556" spans="1:6">
      <c r="A556" s="202"/>
      <c r="B556" s="202"/>
      <c r="C556" s="202"/>
      <c r="D556" s="318"/>
      <c r="E556" s="318"/>
      <c r="F556" s="318"/>
    </row>
    <row r="557" spans="1:6" ht="26.25">
      <c r="A557" s="200"/>
      <c r="B557" s="199">
        <v>36</v>
      </c>
      <c r="C557" s="172" t="s">
        <v>544</v>
      </c>
      <c r="D557" s="317">
        <f>D558</f>
        <v>90000</v>
      </c>
      <c r="E557" s="317">
        <v>41000</v>
      </c>
      <c r="F557" s="317">
        <f>D557+E557</f>
        <v>131000</v>
      </c>
    </row>
    <row r="558" spans="1:6">
      <c r="A558" s="265">
        <v>204</v>
      </c>
      <c r="B558" s="201">
        <v>368</v>
      </c>
      <c r="C558" s="202" t="s">
        <v>353</v>
      </c>
      <c r="D558" s="318">
        <v>90000</v>
      </c>
      <c r="E558" s="318">
        <v>41000</v>
      </c>
      <c r="F558" s="318">
        <f>D558+E558</f>
        <v>131000</v>
      </c>
    </row>
    <row r="559" spans="1:6">
      <c r="D559" s="661"/>
      <c r="E559" s="662"/>
      <c r="F559" s="661"/>
    </row>
  </sheetData>
  <pageMargins left="0.17" right="0.51181102362204722" top="0.75" bottom="0.74803149606299213" header="0.31" footer="0.31496062992125984"/>
  <pageSetup paperSize="9" scale="8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12CE6-4442-4988-B58E-825E7F720DC9}">
  <sheetPr>
    <pageSetUpPr fitToPage="1"/>
  </sheetPr>
  <dimension ref="A1:I94"/>
  <sheetViews>
    <sheetView tabSelected="1" topLeftCell="A4" workbookViewId="0">
      <selection activeCell="I76" sqref="I76"/>
    </sheetView>
  </sheetViews>
  <sheetFormatPr defaultRowHeight="15"/>
  <cols>
    <col min="1" max="1" width="12.28515625" customWidth="1"/>
    <col min="2" max="2" width="13.28515625" customWidth="1"/>
    <col min="3" max="3" width="13.85546875" customWidth="1"/>
    <col min="4" max="5" width="14.85546875" customWidth="1"/>
    <col min="6" max="6" width="14" customWidth="1"/>
    <col min="7" max="7" width="14" style="266" customWidth="1"/>
    <col min="8" max="8" width="15.7109375" style="266" customWidth="1"/>
    <col min="9" max="9" width="14.28515625" style="266" customWidth="1"/>
  </cols>
  <sheetData>
    <row r="1" spans="1:9" ht="15.75">
      <c r="A1" s="754" t="s">
        <v>470</v>
      </c>
      <c r="B1" s="755"/>
      <c r="C1" s="755"/>
      <c r="D1" s="755"/>
      <c r="E1" s="755"/>
      <c r="F1" s="755"/>
      <c r="G1" s="756"/>
      <c r="H1" s="756"/>
      <c r="I1" s="756"/>
    </row>
    <row r="3" spans="1:9">
      <c r="A3" s="757" t="s">
        <v>233</v>
      </c>
      <c r="B3" s="757"/>
      <c r="C3" s="757"/>
      <c r="D3" s="757"/>
      <c r="E3" s="757"/>
      <c r="F3" s="757"/>
      <c r="G3" s="756"/>
      <c r="H3" s="756"/>
      <c r="I3" s="756"/>
    </row>
    <row r="5" spans="1:9" ht="36" customHeight="1">
      <c r="A5" s="758" t="s">
        <v>574</v>
      </c>
      <c r="B5" s="758"/>
      <c r="C5" s="758"/>
      <c r="D5" s="758"/>
      <c r="E5" s="758"/>
      <c r="F5" s="758"/>
      <c r="G5" s="756"/>
      <c r="H5" s="756"/>
      <c r="I5" s="756"/>
    </row>
    <row r="6" spans="1:9" ht="16.5" thickBot="1">
      <c r="D6" s="267"/>
      <c r="E6" s="267"/>
      <c r="F6" s="267"/>
      <c r="G6" s="268"/>
    </row>
    <row r="7" spans="1:9" ht="15.75" thickBot="1">
      <c r="A7" s="747" t="s">
        <v>258</v>
      </c>
      <c r="B7" s="748"/>
      <c r="C7" s="748"/>
      <c r="D7" s="748"/>
      <c r="E7" s="748"/>
      <c r="F7" s="748"/>
      <c r="G7" s="748"/>
      <c r="H7" s="748"/>
      <c r="I7" s="749"/>
    </row>
    <row r="8" spans="1:9">
      <c r="A8" s="607"/>
      <c r="B8" s="750" t="s">
        <v>428</v>
      </c>
      <c r="C8" s="452"/>
      <c r="D8" s="452"/>
      <c r="E8" s="452"/>
      <c r="F8" s="518"/>
      <c r="G8" s="751"/>
      <c r="H8" s="752"/>
      <c r="I8" s="753"/>
    </row>
    <row r="9" spans="1:9" ht="24">
      <c r="A9" s="607" t="s">
        <v>259</v>
      </c>
      <c r="B9" s="750"/>
      <c r="C9" s="452" t="s">
        <v>261</v>
      </c>
      <c r="D9" s="452" t="s">
        <v>262</v>
      </c>
      <c r="E9" s="452" t="s">
        <v>263</v>
      </c>
      <c r="F9" s="452" t="s">
        <v>264</v>
      </c>
      <c r="G9" s="452" t="s">
        <v>575</v>
      </c>
      <c r="H9" s="452" t="s">
        <v>693</v>
      </c>
      <c r="I9" s="452" t="s">
        <v>694</v>
      </c>
    </row>
    <row r="10" spans="1:9" ht="15.75" thickBot="1">
      <c r="A10" s="519"/>
      <c r="B10" s="750"/>
      <c r="C10" s="520"/>
      <c r="D10" s="520"/>
      <c r="E10" s="520"/>
      <c r="F10" s="520"/>
      <c r="G10" s="452"/>
      <c r="H10" s="452"/>
      <c r="I10" s="452"/>
    </row>
    <row r="11" spans="1:9" ht="15" customHeight="1">
      <c r="A11" s="739" t="s">
        <v>316</v>
      </c>
      <c r="B11" s="741" t="s">
        <v>409</v>
      </c>
      <c r="C11" s="743" t="s">
        <v>410</v>
      </c>
      <c r="D11" s="743" t="s">
        <v>411</v>
      </c>
      <c r="E11" s="745" t="s">
        <v>412</v>
      </c>
      <c r="F11" s="630" t="s">
        <v>234</v>
      </c>
      <c r="G11" s="292">
        <v>100000</v>
      </c>
      <c r="H11" s="292">
        <v>160000</v>
      </c>
      <c r="I11" s="285">
        <f>G11+H11</f>
        <v>260000</v>
      </c>
    </row>
    <row r="12" spans="1:9" ht="48" customHeight="1" thickBot="1">
      <c r="A12" s="740"/>
      <c r="B12" s="742"/>
      <c r="C12" s="744"/>
      <c r="D12" s="744"/>
      <c r="E12" s="746"/>
      <c r="F12" s="618"/>
      <c r="G12" s="619"/>
      <c r="H12" s="619"/>
      <c r="I12" s="617"/>
    </row>
    <row r="13" spans="1:9" ht="48" hidden="1" customHeight="1" thickBot="1">
      <c r="A13" s="681"/>
      <c r="B13" s="682"/>
      <c r="C13" s="683"/>
      <c r="D13" s="683"/>
      <c r="E13" s="684"/>
      <c r="F13" s="618"/>
      <c r="G13" s="619"/>
      <c r="H13" s="619"/>
      <c r="I13" s="617"/>
    </row>
    <row r="14" spans="1:9" ht="15.75" thickBot="1">
      <c r="A14" s="760" t="s">
        <v>265</v>
      </c>
      <c r="B14" s="761"/>
      <c r="C14" s="761"/>
      <c r="D14" s="761"/>
      <c r="E14" s="761"/>
      <c r="F14" s="762"/>
      <c r="G14" s="400">
        <f>G11</f>
        <v>100000</v>
      </c>
      <c r="H14" s="400">
        <f>H11</f>
        <v>160000</v>
      </c>
      <c r="I14" s="620">
        <f>G14+H14</f>
        <v>260000</v>
      </c>
    </row>
    <row r="15" spans="1:9" ht="15.75" thickBot="1">
      <c r="A15" s="615"/>
      <c r="B15" s="616"/>
      <c r="C15" s="616"/>
      <c r="D15" s="616"/>
      <c r="E15" s="616"/>
      <c r="F15" s="616"/>
      <c r="G15" s="621"/>
      <c r="H15" s="621"/>
      <c r="I15" s="621"/>
    </row>
    <row r="16" spans="1:9" ht="15.75" thickBot="1">
      <c r="A16" s="763" t="s">
        <v>266</v>
      </c>
      <c r="B16" s="764"/>
      <c r="C16" s="764"/>
      <c r="D16" s="764"/>
      <c r="E16" s="764"/>
      <c r="F16" s="764"/>
      <c r="G16" s="764"/>
      <c r="H16" s="764"/>
      <c r="I16" s="765"/>
    </row>
    <row r="17" spans="1:9" ht="60.75" thickBot="1">
      <c r="A17" s="722"/>
      <c r="B17" s="288" t="s">
        <v>808</v>
      </c>
      <c r="C17" s="288" t="s">
        <v>807</v>
      </c>
      <c r="D17" s="288" t="s">
        <v>806</v>
      </c>
      <c r="E17" s="288" t="s">
        <v>803</v>
      </c>
      <c r="F17" s="288" t="s">
        <v>234</v>
      </c>
      <c r="G17" s="695">
        <v>0</v>
      </c>
      <c r="H17" s="695">
        <v>3500000</v>
      </c>
      <c r="I17" s="695">
        <f>G17+H17</f>
        <v>3500000</v>
      </c>
    </row>
    <row r="18" spans="1:9" ht="96.75" thickBot="1">
      <c r="A18" s="642"/>
      <c r="B18" s="288" t="s">
        <v>268</v>
      </c>
      <c r="C18" s="279" t="s">
        <v>269</v>
      </c>
      <c r="D18" s="280" t="s">
        <v>270</v>
      </c>
      <c r="E18" s="280" t="s">
        <v>229</v>
      </c>
      <c r="F18" s="640" t="s">
        <v>97</v>
      </c>
      <c r="G18" s="296">
        <v>400000</v>
      </c>
      <c r="H18" s="641">
        <v>0</v>
      </c>
      <c r="I18" s="583">
        <f>G18+H18</f>
        <v>400000</v>
      </c>
    </row>
    <row r="19" spans="1:9" ht="33.75" hidden="1" customHeight="1" thickBot="1">
      <c r="A19" s="759" t="s">
        <v>267</v>
      </c>
      <c r="B19" s="637"/>
      <c r="C19" s="608"/>
      <c r="D19" s="282"/>
      <c r="E19" s="282"/>
      <c r="F19" s="365"/>
      <c r="G19" s="286"/>
      <c r="H19" s="354"/>
      <c r="I19" s="355"/>
    </row>
    <row r="20" spans="1:9" ht="60.75" thickBot="1">
      <c r="A20" s="759"/>
      <c r="B20" s="288" t="s">
        <v>533</v>
      </c>
      <c r="C20" s="288" t="s">
        <v>534</v>
      </c>
      <c r="D20" s="288" t="s">
        <v>270</v>
      </c>
      <c r="E20" s="288" t="s">
        <v>517</v>
      </c>
      <c r="F20" s="288" t="s">
        <v>356</v>
      </c>
      <c r="G20" s="299">
        <v>900000</v>
      </c>
      <c r="H20" s="695">
        <v>-60000</v>
      </c>
      <c r="I20" s="695">
        <f>G20+H20</f>
        <v>840000</v>
      </c>
    </row>
    <row r="21" spans="1:9" ht="60.75" thickBot="1">
      <c r="A21" s="569"/>
      <c r="B21" s="638" t="s">
        <v>535</v>
      </c>
      <c r="C21" s="631" t="s">
        <v>536</v>
      </c>
      <c r="D21" s="631" t="s">
        <v>270</v>
      </c>
      <c r="E21" s="631" t="s">
        <v>664</v>
      </c>
      <c r="F21" s="395" t="s">
        <v>385</v>
      </c>
      <c r="G21" s="632">
        <v>400000</v>
      </c>
      <c r="H21" s="570">
        <v>0</v>
      </c>
      <c r="I21" s="456">
        <f>G21+H21</f>
        <v>400000</v>
      </c>
    </row>
    <row r="22" spans="1:9" ht="59.25" customHeight="1" thickBot="1">
      <c r="A22" s="694"/>
      <c r="B22" s="288" t="s">
        <v>665</v>
      </c>
      <c r="C22" s="288" t="s">
        <v>680</v>
      </c>
      <c r="D22" s="288" t="s">
        <v>666</v>
      </c>
      <c r="E22" s="288" t="s">
        <v>681</v>
      </c>
      <c r="F22" s="288" t="s">
        <v>618</v>
      </c>
      <c r="G22" s="299">
        <v>300000</v>
      </c>
      <c r="H22" s="695">
        <v>0</v>
      </c>
      <c r="I22" s="695">
        <f>G22+H22</f>
        <v>300000</v>
      </c>
    </row>
    <row r="23" spans="1:9" ht="51.75" customHeight="1" thickBot="1">
      <c r="A23" s="694"/>
      <c r="B23" s="288" t="s">
        <v>665</v>
      </c>
      <c r="C23" s="288" t="s">
        <v>680</v>
      </c>
      <c r="D23" s="288" t="s">
        <v>666</v>
      </c>
      <c r="E23" s="288" t="s">
        <v>682</v>
      </c>
      <c r="F23" s="395" t="s">
        <v>621</v>
      </c>
      <c r="G23" s="299">
        <v>200000</v>
      </c>
      <c r="H23" s="570">
        <v>0</v>
      </c>
      <c r="I23" s="456">
        <f>G23+H23</f>
        <v>200000</v>
      </c>
    </row>
    <row r="24" spans="1:9" ht="51.75" customHeight="1" thickBot="1">
      <c r="A24" s="642"/>
      <c r="B24" s="289" t="s">
        <v>665</v>
      </c>
      <c r="C24" s="289" t="s">
        <v>680</v>
      </c>
      <c r="D24" s="289" t="s">
        <v>666</v>
      </c>
      <c r="E24" s="289" t="s">
        <v>683</v>
      </c>
      <c r="F24" s="696" t="s">
        <v>625</v>
      </c>
      <c r="G24" s="299">
        <v>350000</v>
      </c>
      <c r="H24" s="639">
        <v>-350000</v>
      </c>
      <c r="I24" s="455">
        <f>G24+H24</f>
        <v>0</v>
      </c>
    </row>
    <row r="25" spans="1:9" ht="15.75" thickBot="1">
      <c r="A25" s="760" t="s">
        <v>271</v>
      </c>
      <c r="B25" s="761"/>
      <c r="C25" s="761"/>
      <c r="D25" s="761"/>
      <c r="E25" s="761"/>
      <c r="F25" s="769"/>
      <c r="G25" s="366">
        <f>G17+G18+G20+G21+G22+G23+G24</f>
        <v>2550000</v>
      </c>
      <c r="H25" s="363">
        <f>H17+H18+H20+H21+H22+H23+H24</f>
        <v>3090000</v>
      </c>
      <c r="I25" s="364">
        <f>I17+I18+I20+I21+I22+I23+I24</f>
        <v>5640000</v>
      </c>
    </row>
    <row r="26" spans="1:9" ht="15.75" thickBot="1">
      <c r="A26" s="770" t="s">
        <v>272</v>
      </c>
      <c r="B26" s="771"/>
      <c r="C26" s="771"/>
      <c r="D26" s="771"/>
      <c r="E26" s="771"/>
      <c r="F26" s="772"/>
      <c r="G26" s="273">
        <f>G14+G25</f>
        <v>2650000</v>
      </c>
      <c r="H26" s="273">
        <f>H14+H25</f>
        <v>3250000</v>
      </c>
      <c r="I26" s="273">
        <f>I14+I25</f>
        <v>5900000</v>
      </c>
    </row>
    <row r="27" spans="1:9" ht="15.75" thickBot="1">
      <c r="A27" s="611"/>
      <c r="B27" s="611"/>
      <c r="C27" s="611"/>
      <c r="D27" s="611"/>
      <c r="E27" s="611"/>
      <c r="F27" s="611"/>
      <c r="G27" s="612"/>
      <c r="H27" s="612"/>
      <c r="I27" s="612"/>
    </row>
    <row r="28" spans="1:9" ht="15.75" thickBot="1">
      <c r="A28" s="766" t="s">
        <v>273</v>
      </c>
      <c r="B28" s="767"/>
      <c r="C28" s="767"/>
      <c r="D28" s="767"/>
      <c r="E28" s="767"/>
      <c r="F28" s="767"/>
      <c r="G28" s="767"/>
      <c r="H28" s="767"/>
      <c r="I28" s="768"/>
    </row>
    <row r="29" spans="1:9">
      <c r="A29" s="274"/>
      <c r="B29" s="275"/>
      <c r="C29" s="275"/>
      <c r="D29" s="275"/>
      <c r="E29" s="275"/>
      <c r="F29" s="275"/>
      <c r="G29" s="270"/>
      <c r="H29" s="270"/>
      <c r="I29" s="270"/>
    </row>
    <row r="30" spans="1:9" ht="36">
      <c r="A30" s="607" t="s">
        <v>259</v>
      </c>
      <c r="B30" s="452" t="s">
        <v>260</v>
      </c>
      <c r="C30" s="452" t="s">
        <v>261</v>
      </c>
      <c r="D30" s="452" t="s">
        <v>262</v>
      </c>
      <c r="E30" s="452" t="s">
        <v>263</v>
      </c>
      <c r="F30" s="452" t="s">
        <v>264</v>
      </c>
      <c r="G30" s="452" t="s">
        <v>576</v>
      </c>
      <c r="H30" s="452" t="s">
        <v>693</v>
      </c>
      <c r="I30" s="452" t="s">
        <v>694</v>
      </c>
    </row>
    <row r="31" spans="1:9" ht="15.75" thickBot="1">
      <c r="A31" s="276"/>
      <c r="B31" s="277"/>
      <c r="C31" s="277"/>
      <c r="D31" s="277"/>
      <c r="E31" s="277"/>
      <c r="F31" s="277"/>
      <c r="G31" s="278"/>
      <c r="H31" s="278"/>
      <c r="I31" s="278"/>
    </row>
    <row r="32" spans="1:9" ht="84.75" thickBot="1">
      <c r="A32" s="569"/>
      <c r="B32" s="279" t="s">
        <v>275</v>
      </c>
      <c r="C32" s="280" t="s">
        <v>278</v>
      </c>
      <c r="D32" s="280" t="s">
        <v>280</v>
      </c>
      <c r="E32" s="280" t="s">
        <v>140</v>
      </c>
      <c r="F32" s="280" t="s">
        <v>139</v>
      </c>
      <c r="G32" s="281">
        <v>100000</v>
      </c>
      <c r="H32" s="281">
        <v>130000</v>
      </c>
      <c r="I32" s="281">
        <f t="shared" ref="I32:I37" si="0">G32+H32</f>
        <v>230000</v>
      </c>
    </row>
    <row r="33" spans="1:9" ht="60.75" thickBot="1">
      <c r="A33" s="569"/>
      <c r="B33" s="279" t="s">
        <v>479</v>
      </c>
      <c r="C33" s="280" t="s">
        <v>480</v>
      </c>
      <c r="D33" s="280" t="s">
        <v>280</v>
      </c>
      <c r="E33" s="571" t="s">
        <v>531</v>
      </c>
      <c r="F33" s="282" t="s">
        <v>499</v>
      </c>
      <c r="G33" s="283">
        <v>190000</v>
      </c>
      <c r="H33" s="283">
        <v>20000</v>
      </c>
      <c r="I33" s="283">
        <f t="shared" si="0"/>
        <v>210000</v>
      </c>
    </row>
    <row r="34" spans="1:9" ht="60.75" thickBot="1">
      <c r="A34" s="569"/>
      <c r="B34" s="279" t="s">
        <v>549</v>
      </c>
      <c r="C34" s="280" t="s">
        <v>550</v>
      </c>
      <c r="D34" s="396" t="s">
        <v>280</v>
      </c>
      <c r="E34" s="288" t="s">
        <v>496</v>
      </c>
      <c r="F34" s="282" t="s">
        <v>351</v>
      </c>
      <c r="G34" s="283">
        <v>150000</v>
      </c>
      <c r="H34" s="283">
        <v>120000</v>
      </c>
      <c r="I34" s="283">
        <f t="shared" si="0"/>
        <v>270000</v>
      </c>
    </row>
    <row r="35" spans="1:9" ht="120.75" thickBot="1">
      <c r="A35" s="569" t="s">
        <v>274</v>
      </c>
      <c r="B35" s="279" t="s">
        <v>414</v>
      </c>
      <c r="C35" s="280" t="s">
        <v>279</v>
      </c>
      <c r="D35" s="280" t="s">
        <v>235</v>
      </c>
      <c r="E35" s="280" t="s">
        <v>281</v>
      </c>
      <c r="F35" s="282" t="s">
        <v>142</v>
      </c>
      <c r="G35" s="283">
        <v>7500000</v>
      </c>
      <c r="H35" s="283">
        <v>0</v>
      </c>
      <c r="I35" s="283">
        <f t="shared" si="0"/>
        <v>7500000</v>
      </c>
    </row>
    <row r="36" spans="1:9" ht="60.75" thickBot="1">
      <c r="A36" s="569"/>
      <c r="B36" s="608" t="s">
        <v>276</v>
      </c>
      <c r="C36" s="282" t="s">
        <v>279</v>
      </c>
      <c r="D36" s="282" t="s">
        <v>235</v>
      </c>
      <c r="E36" s="282" t="s">
        <v>236</v>
      </c>
      <c r="F36" s="271" t="s">
        <v>144</v>
      </c>
      <c r="G36" s="624">
        <v>390000</v>
      </c>
      <c r="H36" s="281">
        <v>35000</v>
      </c>
      <c r="I36" s="296">
        <f t="shared" si="0"/>
        <v>425000</v>
      </c>
    </row>
    <row r="37" spans="1:9" ht="60.75" thickBot="1">
      <c r="A37" s="569"/>
      <c r="B37" s="290" t="s">
        <v>277</v>
      </c>
      <c r="C37" s="290" t="s">
        <v>279</v>
      </c>
      <c r="D37" s="290" t="s">
        <v>235</v>
      </c>
      <c r="E37" s="290" t="s">
        <v>796</v>
      </c>
      <c r="F37" s="290" t="s">
        <v>146</v>
      </c>
      <c r="G37" s="352">
        <v>1000000</v>
      </c>
      <c r="H37" s="353">
        <v>-750000</v>
      </c>
      <c r="I37" s="355">
        <f t="shared" si="0"/>
        <v>250000</v>
      </c>
    </row>
    <row r="38" spans="1:9" ht="15.75" thickBot="1">
      <c r="A38" s="760" t="s">
        <v>282</v>
      </c>
      <c r="B38" s="761"/>
      <c r="C38" s="761"/>
      <c r="D38" s="761"/>
      <c r="E38" s="761"/>
      <c r="F38" s="762"/>
      <c r="G38" s="400">
        <f>G32+G33+G34+G35+G36+G37</f>
        <v>9330000</v>
      </c>
      <c r="H38" s="400">
        <f>H32+H33+H34+H35+H36+H37</f>
        <v>-445000</v>
      </c>
      <c r="I38" s="400">
        <f>I32+I33+I34+I35+I36+I37</f>
        <v>8885000</v>
      </c>
    </row>
    <row r="39" spans="1:9" ht="15.75" thickBot="1">
      <c r="A39" s="622"/>
      <c r="B39" s="622"/>
      <c r="C39" s="622"/>
      <c r="D39" s="622"/>
      <c r="E39" s="622"/>
      <c r="F39" s="622"/>
      <c r="G39" s="623"/>
      <c r="H39" s="623"/>
      <c r="I39" s="623"/>
    </row>
    <row r="40" spans="1:9" ht="15.75" thickBot="1">
      <c r="A40" s="766" t="s">
        <v>283</v>
      </c>
      <c r="B40" s="767"/>
      <c r="C40" s="767"/>
      <c r="D40" s="767"/>
      <c r="E40" s="767"/>
      <c r="F40" s="767"/>
      <c r="G40" s="767"/>
      <c r="H40" s="767"/>
      <c r="I40" s="768"/>
    </row>
    <row r="41" spans="1:9" ht="24.75" thickBot="1">
      <c r="A41" s="581"/>
      <c r="B41" s="284"/>
      <c r="C41" s="284"/>
      <c r="D41" s="284"/>
      <c r="E41" s="284"/>
      <c r="F41" s="284"/>
      <c r="G41" s="453" t="s">
        <v>575</v>
      </c>
      <c r="H41" s="453" t="s">
        <v>693</v>
      </c>
      <c r="I41" s="454" t="s">
        <v>694</v>
      </c>
    </row>
    <row r="42" spans="1:9" ht="108.75" thickBot="1">
      <c r="A42" s="357" t="s">
        <v>284</v>
      </c>
      <c r="B42" s="288" t="s">
        <v>287</v>
      </c>
      <c r="C42" s="280" t="s">
        <v>452</v>
      </c>
      <c r="D42" s="280" t="s">
        <v>317</v>
      </c>
      <c r="E42" s="280" t="s">
        <v>441</v>
      </c>
      <c r="F42" s="280" t="s">
        <v>440</v>
      </c>
      <c r="G42" s="281">
        <v>900000</v>
      </c>
      <c r="H42" s="281">
        <v>-680000</v>
      </c>
      <c r="I42" s="455">
        <f>G42+H42</f>
        <v>220000</v>
      </c>
    </row>
    <row r="43" spans="1:9" ht="96.75" thickBot="1">
      <c r="A43" s="272"/>
      <c r="B43" s="279" t="s">
        <v>287</v>
      </c>
      <c r="C43" s="280" t="s">
        <v>453</v>
      </c>
      <c r="D43" s="280" t="s">
        <v>317</v>
      </c>
      <c r="E43" s="280" t="s">
        <v>500</v>
      </c>
      <c r="F43" s="280" t="s">
        <v>640</v>
      </c>
      <c r="G43" s="281">
        <v>400000</v>
      </c>
      <c r="H43" s="281">
        <v>-150000</v>
      </c>
      <c r="I43" s="455">
        <f>G43+H43</f>
        <v>250000</v>
      </c>
    </row>
    <row r="44" spans="1:9" ht="96.75" thickBot="1">
      <c r="A44" s="272"/>
      <c r="B44" s="288" t="s">
        <v>287</v>
      </c>
      <c r="C44" s="280" t="s">
        <v>481</v>
      </c>
      <c r="D44" s="280" t="s">
        <v>317</v>
      </c>
      <c r="E44" s="280" t="s">
        <v>670</v>
      </c>
      <c r="F44" s="280" t="s">
        <v>515</v>
      </c>
      <c r="G44" s="281">
        <v>4000000</v>
      </c>
      <c r="H44" s="281">
        <v>-500000</v>
      </c>
      <c r="I44" s="455">
        <f>G44+H44</f>
        <v>3500000</v>
      </c>
    </row>
    <row r="45" spans="1:9" ht="96.75" thickBot="1">
      <c r="A45" s="272"/>
      <c r="B45" s="288" t="s">
        <v>287</v>
      </c>
      <c r="C45" s="284" t="s">
        <v>684</v>
      </c>
      <c r="D45" s="284" t="s">
        <v>317</v>
      </c>
      <c r="E45" s="284" t="s">
        <v>627</v>
      </c>
      <c r="F45" s="284" t="s">
        <v>676</v>
      </c>
      <c r="G45" s="698">
        <v>500000</v>
      </c>
      <c r="H45" s="698">
        <v>-350000</v>
      </c>
      <c r="I45" s="699">
        <f>G45+H45</f>
        <v>150000</v>
      </c>
    </row>
    <row r="46" spans="1:9" ht="96.75" thickBot="1">
      <c r="A46" s="272"/>
      <c r="B46" s="288" t="s">
        <v>287</v>
      </c>
      <c r="C46" s="284" t="s">
        <v>684</v>
      </c>
      <c r="D46" s="284" t="s">
        <v>317</v>
      </c>
      <c r="E46" s="284" t="s">
        <v>741</v>
      </c>
      <c r="F46" s="284" t="s">
        <v>738</v>
      </c>
      <c r="G46" s="698">
        <v>0</v>
      </c>
      <c r="H46" s="698">
        <v>200000</v>
      </c>
      <c r="I46" s="699">
        <f>G46+H46</f>
        <v>200000</v>
      </c>
    </row>
    <row r="47" spans="1:9">
      <c r="A47" s="357" t="s">
        <v>285</v>
      </c>
      <c r="B47" s="633"/>
      <c r="C47" s="634"/>
      <c r="D47" s="634"/>
      <c r="E47" s="634"/>
      <c r="F47" s="634"/>
      <c r="G47" s="635"/>
      <c r="H47" s="635"/>
      <c r="I47" s="636"/>
    </row>
    <row r="48" spans="1:9" ht="84.75" thickBot="1">
      <c r="A48" s="272" t="s">
        <v>286</v>
      </c>
      <c r="B48" s="629" t="s">
        <v>532</v>
      </c>
      <c r="C48" s="282" t="s">
        <v>308</v>
      </c>
      <c r="D48" s="282" t="s">
        <v>301</v>
      </c>
      <c r="E48" s="282" t="s">
        <v>577</v>
      </c>
      <c r="F48" s="282" t="s">
        <v>167</v>
      </c>
      <c r="G48" s="283">
        <v>500000</v>
      </c>
      <c r="H48" s="283">
        <v>-500000</v>
      </c>
      <c r="I48" s="286">
        <f t="shared" ref="I48:I71" si="1">G48+H48</f>
        <v>0</v>
      </c>
    </row>
    <row r="49" spans="1:9" ht="72.75" thickBot="1">
      <c r="A49" s="272"/>
      <c r="B49" s="288" t="s">
        <v>532</v>
      </c>
      <c r="C49" s="288" t="s">
        <v>308</v>
      </c>
      <c r="D49" s="282" t="s">
        <v>301</v>
      </c>
      <c r="E49" s="282" t="s">
        <v>691</v>
      </c>
      <c r="F49" s="282" t="s">
        <v>690</v>
      </c>
      <c r="G49" s="283">
        <v>0</v>
      </c>
      <c r="H49" s="283">
        <v>1000000</v>
      </c>
      <c r="I49" s="286">
        <f t="shared" si="1"/>
        <v>1000000</v>
      </c>
    </row>
    <row r="50" spans="1:9" ht="48.75" thickBot="1">
      <c r="A50" s="272"/>
      <c r="B50" s="288" t="s">
        <v>363</v>
      </c>
      <c r="C50" s="282" t="s">
        <v>294</v>
      </c>
      <c r="D50" s="282" t="s">
        <v>301</v>
      </c>
      <c r="E50" s="282" t="s">
        <v>238</v>
      </c>
      <c r="F50" s="282" t="s">
        <v>253</v>
      </c>
      <c r="G50" s="283">
        <v>0</v>
      </c>
      <c r="H50" s="283">
        <v>0</v>
      </c>
      <c r="I50" s="356">
        <f t="shared" si="1"/>
        <v>0</v>
      </c>
    </row>
    <row r="51" spans="1:9" ht="60.75" thickBot="1">
      <c r="A51" s="272"/>
      <c r="B51" s="288" t="s">
        <v>494</v>
      </c>
      <c r="C51" s="288" t="s">
        <v>297</v>
      </c>
      <c r="D51" s="288" t="s">
        <v>301</v>
      </c>
      <c r="E51" s="288" t="s">
        <v>454</v>
      </c>
      <c r="F51" s="288" t="s">
        <v>438</v>
      </c>
      <c r="G51" s="299">
        <v>160000</v>
      </c>
      <c r="H51" s="296">
        <v>-60000</v>
      </c>
      <c r="I51" s="455">
        <f t="shared" si="1"/>
        <v>100000</v>
      </c>
    </row>
    <row r="52" spans="1:9" ht="48.75" thickBot="1">
      <c r="A52" s="272"/>
      <c r="B52" s="610" t="s">
        <v>288</v>
      </c>
      <c r="C52" s="610" t="s">
        <v>295</v>
      </c>
      <c r="D52" s="610" t="s">
        <v>301</v>
      </c>
      <c r="E52" s="610" t="s">
        <v>170</v>
      </c>
      <c r="F52" s="610" t="s">
        <v>169</v>
      </c>
      <c r="G52" s="294">
        <v>200000</v>
      </c>
      <c r="H52" s="294">
        <v>-100000</v>
      </c>
      <c r="I52" s="293">
        <f t="shared" si="1"/>
        <v>100000</v>
      </c>
    </row>
    <row r="53" spans="1:9" ht="84.75" thickBot="1">
      <c r="A53" s="272"/>
      <c r="B53" s="405" t="s">
        <v>289</v>
      </c>
      <c r="C53" s="405" t="s">
        <v>296</v>
      </c>
      <c r="D53" s="405" t="s">
        <v>301</v>
      </c>
      <c r="E53" s="405" t="s">
        <v>307</v>
      </c>
      <c r="F53" s="405" t="s">
        <v>239</v>
      </c>
      <c r="G53" s="572">
        <v>150000</v>
      </c>
      <c r="H53" s="572">
        <v>0</v>
      </c>
      <c r="I53" s="299">
        <f t="shared" si="1"/>
        <v>150000</v>
      </c>
    </row>
    <row r="54" spans="1:9" ht="48.75" thickBot="1">
      <c r="A54" s="272"/>
      <c r="B54" s="291" t="s">
        <v>455</v>
      </c>
      <c r="C54" s="282" t="s">
        <v>456</v>
      </c>
      <c r="D54" s="282" t="s">
        <v>301</v>
      </c>
      <c r="E54" s="282" t="s">
        <v>442</v>
      </c>
      <c r="F54" s="282" t="s">
        <v>314</v>
      </c>
      <c r="G54" s="283">
        <v>100000</v>
      </c>
      <c r="H54" s="283">
        <v>400000</v>
      </c>
      <c r="I54" s="356">
        <f t="shared" si="1"/>
        <v>500000</v>
      </c>
    </row>
    <row r="55" spans="1:9" ht="60.75" thickBot="1">
      <c r="A55" s="272"/>
      <c r="B55" s="288" t="s">
        <v>290</v>
      </c>
      <c r="C55" s="282" t="s">
        <v>297</v>
      </c>
      <c r="D55" s="282" t="s">
        <v>301</v>
      </c>
      <c r="E55" s="282" t="s">
        <v>361</v>
      </c>
      <c r="F55" s="287" t="s">
        <v>174</v>
      </c>
      <c r="G55" s="283">
        <v>600000</v>
      </c>
      <c r="H55" s="353">
        <v>-400000</v>
      </c>
      <c r="I55" s="356">
        <f t="shared" si="1"/>
        <v>200000</v>
      </c>
    </row>
    <row r="56" spans="1:9" ht="60.75" thickBot="1">
      <c r="A56" s="272"/>
      <c r="B56" s="288" t="s">
        <v>290</v>
      </c>
      <c r="C56" s="288" t="s">
        <v>297</v>
      </c>
      <c r="D56" s="288" t="s">
        <v>301</v>
      </c>
      <c r="E56" s="288" t="s">
        <v>628</v>
      </c>
      <c r="F56" s="582" t="s">
        <v>667</v>
      </c>
      <c r="G56" s="299">
        <v>2100000</v>
      </c>
      <c r="H56" s="695">
        <v>-2000000</v>
      </c>
      <c r="I56" s="356">
        <f t="shared" si="1"/>
        <v>100000</v>
      </c>
    </row>
    <row r="57" spans="1:9" ht="60.75" customHeight="1" thickBot="1">
      <c r="A57" s="272"/>
      <c r="B57" s="288" t="s">
        <v>421</v>
      </c>
      <c r="C57" s="288" t="s">
        <v>308</v>
      </c>
      <c r="D57" s="288" t="s">
        <v>364</v>
      </c>
      <c r="E57" s="288" t="s">
        <v>509</v>
      </c>
      <c r="F57" s="288" t="s">
        <v>175</v>
      </c>
      <c r="G57" s="299">
        <v>1500000</v>
      </c>
      <c r="H57" s="299">
        <v>160000</v>
      </c>
      <c r="I57" s="455">
        <f t="shared" si="1"/>
        <v>1660000</v>
      </c>
    </row>
    <row r="58" spans="1:9" ht="72.75" thickBot="1">
      <c r="A58" s="272"/>
      <c r="B58" s="288" t="s">
        <v>494</v>
      </c>
      <c r="C58" s="288" t="s">
        <v>422</v>
      </c>
      <c r="D58" s="288" t="s">
        <v>364</v>
      </c>
      <c r="E58" s="288" t="s">
        <v>471</v>
      </c>
      <c r="F58" s="288" t="s">
        <v>426</v>
      </c>
      <c r="G58" s="299">
        <v>200000</v>
      </c>
      <c r="H58" s="299">
        <v>-200000</v>
      </c>
      <c r="I58" s="455">
        <f t="shared" si="1"/>
        <v>0</v>
      </c>
    </row>
    <row r="59" spans="1:9" ht="72.75" thickBot="1">
      <c r="A59" s="272"/>
      <c r="B59" s="288" t="s">
        <v>56</v>
      </c>
      <c r="C59" s="288" t="s">
        <v>422</v>
      </c>
      <c r="D59" s="288" t="s">
        <v>364</v>
      </c>
      <c r="E59" s="288" t="s">
        <v>797</v>
      </c>
      <c r="F59" s="288" t="s">
        <v>639</v>
      </c>
      <c r="G59" s="299">
        <v>500000</v>
      </c>
      <c r="H59" s="299">
        <v>-500000</v>
      </c>
      <c r="I59" s="455">
        <f t="shared" si="1"/>
        <v>0</v>
      </c>
    </row>
    <row r="60" spans="1:9" ht="77.25" customHeight="1" thickBot="1">
      <c r="A60" s="272"/>
      <c r="B60" s="288" t="s">
        <v>56</v>
      </c>
      <c r="C60" s="288" t="s">
        <v>422</v>
      </c>
      <c r="D60" s="288" t="s">
        <v>364</v>
      </c>
      <c r="E60" s="288" t="s">
        <v>548</v>
      </c>
      <c r="F60" s="288" t="s">
        <v>415</v>
      </c>
      <c r="G60" s="299">
        <v>500000</v>
      </c>
      <c r="H60" s="299">
        <v>-500000</v>
      </c>
      <c r="I60" s="455">
        <f t="shared" si="1"/>
        <v>0</v>
      </c>
    </row>
    <row r="61" spans="1:9" ht="72.75" thickBot="1">
      <c r="A61" s="272"/>
      <c r="B61" s="288" t="s">
        <v>494</v>
      </c>
      <c r="C61" s="288" t="s">
        <v>422</v>
      </c>
      <c r="D61" s="288" t="s">
        <v>364</v>
      </c>
      <c r="E61" s="288" t="s">
        <v>553</v>
      </c>
      <c r="F61" s="288" t="s">
        <v>444</v>
      </c>
      <c r="G61" s="299">
        <v>250000</v>
      </c>
      <c r="H61" s="299">
        <v>-250000</v>
      </c>
      <c r="I61" s="455">
        <f t="shared" si="1"/>
        <v>0</v>
      </c>
    </row>
    <row r="62" spans="1:9" ht="48.75" thickBot="1">
      <c r="A62" s="272"/>
      <c r="B62" s="288" t="s">
        <v>482</v>
      </c>
      <c r="C62" s="288" t="s">
        <v>483</v>
      </c>
      <c r="D62" s="288" t="s">
        <v>301</v>
      </c>
      <c r="E62" s="288" t="s">
        <v>474</v>
      </c>
      <c r="F62" s="288" t="s">
        <v>641</v>
      </c>
      <c r="G62" s="299">
        <v>100000</v>
      </c>
      <c r="H62" s="299">
        <v>-50000</v>
      </c>
      <c r="I62" s="455">
        <f t="shared" si="1"/>
        <v>50000</v>
      </c>
    </row>
    <row r="63" spans="1:9" ht="72.75" thickBot="1">
      <c r="A63" s="272"/>
      <c r="B63" s="288" t="s">
        <v>494</v>
      </c>
      <c r="C63" s="288" t="s">
        <v>422</v>
      </c>
      <c r="D63" s="288" t="s">
        <v>364</v>
      </c>
      <c r="E63" s="582" t="s">
        <v>632</v>
      </c>
      <c r="F63" s="288" t="s">
        <v>476</v>
      </c>
      <c r="G63" s="299">
        <v>1500000</v>
      </c>
      <c r="H63" s="299">
        <v>-1500000</v>
      </c>
      <c r="I63" s="455">
        <f t="shared" si="1"/>
        <v>0</v>
      </c>
    </row>
    <row r="64" spans="1:9" ht="84.75" thickBot="1">
      <c r="A64" s="272"/>
      <c r="B64" s="288" t="s">
        <v>555</v>
      </c>
      <c r="C64" s="288" t="s">
        <v>554</v>
      </c>
      <c r="D64" s="288" t="s">
        <v>364</v>
      </c>
      <c r="E64" s="582" t="s">
        <v>563</v>
      </c>
      <c r="F64" s="288" t="s">
        <v>478</v>
      </c>
      <c r="G64" s="299">
        <v>150000</v>
      </c>
      <c r="H64" s="299">
        <v>0</v>
      </c>
      <c r="I64" s="455">
        <f t="shared" si="1"/>
        <v>150000</v>
      </c>
    </row>
    <row r="65" spans="1:9" ht="60.75" thickBot="1">
      <c r="A65" s="272"/>
      <c r="B65" s="288" t="s">
        <v>552</v>
      </c>
      <c r="C65" s="288" t="s">
        <v>551</v>
      </c>
      <c r="D65" s="288" t="s">
        <v>364</v>
      </c>
      <c r="E65" s="582" t="s">
        <v>546</v>
      </c>
      <c r="F65" s="288" t="s">
        <v>675</v>
      </c>
      <c r="G65" s="299">
        <v>115000</v>
      </c>
      <c r="H65" s="299">
        <v>0</v>
      </c>
      <c r="I65" s="455">
        <f t="shared" si="1"/>
        <v>115000</v>
      </c>
    </row>
    <row r="66" spans="1:9" ht="108.75" thickBot="1">
      <c r="A66" s="357"/>
      <c r="B66" s="279" t="s">
        <v>291</v>
      </c>
      <c r="C66" s="280" t="s">
        <v>308</v>
      </c>
      <c r="D66" s="280" t="s">
        <v>302</v>
      </c>
      <c r="E66" s="280" t="s">
        <v>249</v>
      </c>
      <c r="F66" s="280" t="s">
        <v>180</v>
      </c>
      <c r="G66" s="281">
        <v>2100000</v>
      </c>
      <c r="H66" s="281">
        <v>0</v>
      </c>
      <c r="I66" s="296">
        <f t="shared" si="1"/>
        <v>2100000</v>
      </c>
    </row>
    <row r="67" spans="1:9" ht="36.75" thickBot="1">
      <c r="A67" s="389"/>
      <c r="B67" s="289" t="s">
        <v>589</v>
      </c>
      <c r="C67" s="630" t="s">
        <v>308</v>
      </c>
      <c r="D67" s="630" t="s">
        <v>302</v>
      </c>
      <c r="E67" s="609" t="s">
        <v>611</v>
      </c>
      <c r="F67" s="609" t="s">
        <v>643</v>
      </c>
      <c r="G67" s="688">
        <v>550000</v>
      </c>
      <c r="H67" s="688">
        <v>0</v>
      </c>
      <c r="I67" s="689">
        <f t="shared" si="1"/>
        <v>550000</v>
      </c>
    </row>
    <row r="68" spans="1:9" ht="93" customHeight="1" thickBot="1">
      <c r="A68" s="569" t="s">
        <v>588</v>
      </c>
      <c r="B68" s="288" t="s">
        <v>292</v>
      </c>
      <c r="C68" s="405" t="s">
        <v>298</v>
      </c>
      <c r="D68" s="405" t="s">
        <v>301</v>
      </c>
      <c r="E68" s="405" t="s">
        <v>804</v>
      </c>
      <c r="F68" s="405" t="s">
        <v>163</v>
      </c>
      <c r="G68" s="572">
        <v>0</v>
      </c>
      <c r="H68" s="572">
        <v>200000</v>
      </c>
      <c r="I68" s="299">
        <f t="shared" si="1"/>
        <v>200000</v>
      </c>
    </row>
    <row r="69" spans="1:9" ht="55.5" customHeight="1" thickBot="1">
      <c r="A69" s="272"/>
      <c r="B69" s="282" t="s">
        <v>293</v>
      </c>
      <c r="C69" s="282" t="s">
        <v>299</v>
      </c>
      <c r="D69" s="287" t="s">
        <v>301</v>
      </c>
      <c r="E69" s="282" t="s">
        <v>237</v>
      </c>
      <c r="F69" s="282" t="s">
        <v>164</v>
      </c>
      <c r="G69" s="283">
        <v>2000000</v>
      </c>
      <c r="H69" s="283">
        <v>-900000</v>
      </c>
      <c r="I69" s="286">
        <f t="shared" si="1"/>
        <v>1100000</v>
      </c>
    </row>
    <row r="70" spans="1:9" ht="72.75" thickBot="1">
      <c r="A70" s="272" t="s">
        <v>378</v>
      </c>
      <c r="B70" s="290" t="s">
        <v>362</v>
      </c>
      <c r="C70" s="290" t="s">
        <v>300</v>
      </c>
      <c r="D70" s="290" t="s">
        <v>303</v>
      </c>
      <c r="E70" s="290" t="s">
        <v>510</v>
      </c>
      <c r="F70" s="290" t="s">
        <v>162</v>
      </c>
      <c r="G70" s="295">
        <v>700000</v>
      </c>
      <c r="H70" s="295">
        <v>0</v>
      </c>
      <c r="I70" s="295">
        <f t="shared" si="1"/>
        <v>700000</v>
      </c>
    </row>
    <row r="71" spans="1:9" ht="72.75" thickBot="1">
      <c r="A71" s="272"/>
      <c r="B71" s="290" t="s">
        <v>365</v>
      </c>
      <c r="C71" s="291" t="s">
        <v>371</v>
      </c>
      <c r="D71" s="291" t="s">
        <v>369</v>
      </c>
      <c r="E71" s="291" t="s">
        <v>429</v>
      </c>
      <c r="F71" s="291" t="s">
        <v>344</v>
      </c>
      <c r="G71" s="293">
        <v>150000</v>
      </c>
      <c r="H71" s="293">
        <v>0</v>
      </c>
      <c r="I71" s="777">
        <f t="shared" si="1"/>
        <v>150000</v>
      </c>
    </row>
    <row r="72" spans="1:9" ht="72.75" thickBot="1">
      <c r="A72" s="272"/>
      <c r="B72" s="288" t="s">
        <v>532</v>
      </c>
      <c r="C72" s="288" t="s">
        <v>308</v>
      </c>
      <c r="D72" s="288" t="s">
        <v>301</v>
      </c>
      <c r="E72" s="288" t="s">
        <v>798</v>
      </c>
      <c r="F72" s="288" t="s">
        <v>720</v>
      </c>
      <c r="G72" s="299">
        <v>0</v>
      </c>
      <c r="H72" s="299">
        <v>1500000</v>
      </c>
      <c r="I72" s="299">
        <f>G72+H72</f>
        <v>1500000</v>
      </c>
    </row>
    <row r="73" spans="1:9" ht="15.75" thickBot="1">
      <c r="A73" s="760" t="s">
        <v>304</v>
      </c>
      <c r="B73" s="761"/>
      <c r="C73" s="761"/>
      <c r="D73" s="761"/>
      <c r="E73" s="761"/>
      <c r="F73" s="769"/>
      <c r="G73" s="690">
        <f>G42+G43+G44+G45+G46+G48+G49+G50+G51+G52+G53+G54+G55+G56+G57+G58+G59+G60+G61+G62+G63+G64+G65+G66+G67+G68+G69+G70+G71+G72</f>
        <v>19925000</v>
      </c>
      <c r="H73" s="690">
        <f>H42+H43+H44+H45+H46+H48+H49+H50+H51+H52+H53+H54+H55+H56+H57+H58+H59+H60+H61+H62+H63+H64+H65+H66+H67+H68+H69+H70+H71+H72</f>
        <v>-5180000</v>
      </c>
      <c r="I73" s="690">
        <f>I42+I43+I44+I45+I46+I48+I49+I50+I51+I52+I53+I54+I55+I56+I57+I58+I59+I60+I61+I62+I63+I64+I65+I66+I67+I68+I69+I70+I71+I72</f>
        <v>14745000</v>
      </c>
    </row>
    <row r="74" spans="1:9" ht="15.75" thickBot="1">
      <c r="A74" s="760" t="s">
        <v>305</v>
      </c>
      <c r="B74" s="761"/>
      <c r="C74" s="761"/>
      <c r="D74" s="761"/>
      <c r="E74" s="761"/>
      <c r="F74" s="769"/>
      <c r="G74" s="366">
        <f>G38+G73</f>
        <v>29255000</v>
      </c>
      <c r="H74" s="366">
        <f>H38+H73</f>
        <v>-5625000</v>
      </c>
      <c r="I74" s="366">
        <f>I38+I73</f>
        <v>23630000</v>
      </c>
    </row>
    <row r="75" spans="1:9" ht="15.75" thickBot="1">
      <c r="A75" s="760" t="s">
        <v>370</v>
      </c>
      <c r="B75" s="761"/>
      <c r="C75" s="761"/>
      <c r="D75" s="761"/>
      <c r="E75" s="761"/>
      <c r="F75" s="762"/>
      <c r="G75" s="297">
        <f>G74+G26</f>
        <v>31905000</v>
      </c>
      <c r="H75" s="298">
        <f>H74+H26</f>
        <v>-2375000</v>
      </c>
      <c r="I75" s="298">
        <f>I74+I26</f>
        <v>29530000</v>
      </c>
    </row>
    <row r="76" spans="1:9">
      <c r="A76" s="611"/>
      <c r="B76" s="613"/>
      <c r="C76" s="613"/>
      <c r="D76" s="613"/>
      <c r="E76" s="613"/>
      <c r="F76" s="613"/>
      <c r="G76" s="612"/>
      <c r="H76" s="612"/>
      <c r="I76" s="612"/>
    </row>
    <row r="77" spans="1:9">
      <c r="A77" s="773" t="s">
        <v>240</v>
      </c>
      <c r="B77" s="773"/>
      <c r="C77" s="773"/>
      <c r="D77" s="773"/>
      <c r="E77" s="773"/>
      <c r="F77" s="773"/>
      <c r="G77" s="773"/>
      <c r="H77" s="773"/>
      <c r="I77" s="773"/>
    </row>
    <row r="78" spans="1:9">
      <c r="A78" s="606"/>
      <c r="B78" s="606"/>
      <c r="C78" s="606"/>
      <c r="D78" s="606"/>
      <c r="E78" s="606"/>
      <c r="F78" s="606"/>
      <c r="G78" s="606"/>
      <c r="H78" s="606"/>
      <c r="I78" s="606"/>
    </row>
    <row r="79" spans="1:9" ht="15" customHeight="1">
      <c r="A79" s="774" t="s">
        <v>728</v>
      </c>
      <c r="B79" s="775"/>
      <c r="C79" s="775"/>
      <c r="D79" s="775"/>
      <c r="E79" s="775"/>
      <c r="F79" s="775"/>
      <c r="G79" s="775"/>
      <c r="H79" s="775"/>
      <c r="I79" s="775"/>
    </row>
    <row r="80" spans="1:9">
      <c r="A80" s="605"/>
      <c r="B80" s="614"/>
      <c r="C80" s="614"/>
      <c r="D80" s="614"/>
      <c r="E80" s="614"/>
      <c r="F80" s="614"/>
      <c r="G80" s="614"/>
      <c r="H80" s="614"/>
      <c r="I80" s="614"/>
    </row>
    <row r="81" spans="1:9">
      <c r="A81" s="774" t="s">
        <v>241</v>
      </c>
      <c r="B81" s="774"/>
      <c r="C81" s="774"/>
      <c r="D81" s="774"/>
      <c r="E81" s="774"/>
      <c r="F81" s="774"/>
      <c r="G81" s="774"/>
      <c r="H81" s="774"/>
      <c r="I81" s="774"/>
    </row>
    <row r="82" spans="1:9">
      <c r="A82" s="774" t="s">
        <v>799</v>
      </c>
      <c r="B82" s="774"/>
      <c r="C82" s="774"/>
      <c r="D82" s="774"/>
      <c r="E82" s="774"/>
      <c r="F82" s="774"/>
      <c r="G82" s="774"/>
      <c r="H82" s="774"/>
      <c r="I82" s="774"/>
    </row>
    <row r="83" spans="1:9">
      <c r="A83" s="774" t="s">
        <v>800</v>
      </c>
      <c r="B83" s="774"/>
      <c r="C83" s="774"/>
      <c r="D83" s="774"/>
      <c r="E83" s="774"/>
      <c r="F83" s="774"/>
      <c r="G83" s="774"/>
      <c r="H83" s="774"/>
      <c r="I83" s="774"/>
    </row>
    <row r="84" spans="1:9">
      <c r="A84" s="774" t="s">
        <v>801</v>
      </c>
      <c r="B84" s="774"/>
      <c r="C84" s="774"/>
      <c r="D84" s="774"/>
      <c r="E84" s="774"/>
      <c r="F84" s="774"/>
      <c r="G84" s="774"/>
      <c r="H84" s="774"/>
      <c r="I84" s="774"/>
    </row>
    <row r="85" spans="1:9">
      <c r="A85" s="125"/>
      <c r="B85" s="125"/>
      <c r="C85" s="125"/>
      <c r="D85" s="125"/>
      <c r="E85" s="125"/>
      <c r="F85" s="125"/>
      <c r="G85" s="269"/>
      <c r="H85" s="269"/>
      <c r="I85" s="269"/>
    </row>
    <row r="86" spans="1:9">
      <c r="A86" s="776" t="s">
        <v>726</v>
      </c>
      <c r="B86" s="776"/>
      <c r="C86" s="776"/>
      <c r="D86" s="776"/>
      <c r="E86" s="776"/>
      <c r="F86" s="776"/>
      <c r="G86" s="776"/>
      <c r="H86" s="776"/>
      <c r="I86" s="776"/>
    </row>
    <row r="87" spans="1:9">
      <c r="A87" s="776" t="s">
        <v>727</v>
      </c>
      <c r="B87" s="776"/>
      <c r="C87" s="776"/>
      <c r="D87" s="776"/>
      <c r="E87" s="776"/>
      <c r="F87" s="776"/>
      <c r="G87" s="776"/>
      <c r="H87" s="776"/>
      <c r="I87" s="776"/>
    </row>
    <row r="88" spans="1:9">
      <c r="A88" s="125"/>
      <c r="B88" s="125"/>
      <c r="C88" s="125"/>
      <c r="D88" s="125"/>
      <c r="E88" s="125"/>
      <c r="F88" s="125"/>
      <c r="G88" s="269"/>
      <c r="H88" s="269"/>
      <c r="I88" s="269"/>
    </row>
    <row r="89" spans="1:9">
      <c r="A89" s="125"/>
      <c r="B89" s="125"/>
      <c r="C89" s="125"/>
      <c r="D89" s="125"/>
      <c r="E89" s="125"/>
      <c r="F89" s="125"/>
      <c r="G89" s="269"/>
      <c r="H89" s="269"/>
      <c r="I89" s="269"/>
    </row>
    <row r="90" spans="1:9">
      <c r="A90" s="125"/>
      <c r="B90" s="125"/>
      <c r="C90" s="125"/>
      <c r="D90" s="125"/>
      <c r="E90" s="125"/>
      <c r="F90" s="125"/>
      <c r="G90" s="269"/>
      <c r="H90" s="269"/>
      <c r="I90" s="269"/>
    </row>
    <row r="91" spans="1:9">
      <c r="A91" s="125"/>
      <c r="B91" s="125"/>
      <c r="C91" s="125"/>
      <c r="D91" s="125"/>
      <c r="E91" s="125"/>
      <c r="F91" s="125"/>
      <c r="G91" s="269"/>
      <c r="H91" s="269"/>
      <c r="I91" s="269"/>
    </row>
    <row r="92" spans="1:9">
      <c r="A92" s="125"/>
      <c r="B92" s="125"/>
      <c r="C92" s="125"/>
      <c r="D92" s="125"/>
      <c r="E92" s="125"/>
      <c r="F92" s="125"/>
      <c r="G92" s="269"/>
      <c r="H92" s="269"/>
      <c r="I92" s="269"/>
    </row>
    <row r="93" spans="1:9">
      <c r="A93" s="125"/>
      <c r="B93" s="125"/>
      <c r="C93" s="125"/>
      <c r="D93" s="125"/>
      <c r="E93" s="125"/>
      <c r="F93" s="125"/>
      <c r="G93" s="269"/>
      <c r="H93" s="269"/>
      <c r="I93" s="269"/>
    </row>
    <row r="94" spans="1:9">
      <c r="A94" s="125"/>
      <c r="B94" s="125"/>
      <c r="C94" s="125"/>
      <c r="D94" s="125"/>
      <c r="E94" s="125"/>
      <c r="F94" s="125"/>
      <c r="G94" s="269"/>
      <c r="H94" s="269"/>
      <c r="I94" s="269"/>
    </row>
  </sheetData>
  <mergeCells count="30">
    <mergeCell ref="A86:I86"/>
    <mergeCell ref="A87:I87"/>
    <mergeCell ref="A82:I82"/>
    <mergeCell ref="A83:I83"/>
    <mergeCell ref="A84:I84"/>
    <mergeCell ref="A77:I77"/>
    <mergeCell ref="A79:I79"/>
    <mergeCell ref="A81:I81"/>
    <mergeCell ref="A73:F73"/>
    <mergeCell ref="A74:F74"/>
    <mergeCell ref="A75:F75"/>
    <mergeCell ref="A19:A20"/>
    <mergeCell ref="A14:F14"/>
    <mergeCell ref="A16:I16"/>
    <mergeCell ref="A38:F38"/>
    <mergeCell ref="A40:I40"/>
    <mergeCell ref="A25:F25"/>
    <mergeCell ref="A26:F26"/>
    <mergeCell ref="A28:I28"/>
    <mergeCell ref="A7:I7"/>
    <mergeCell ref="B8:B10"/>
    <mergeCell ref="G8:I8"/>
    <mergeCell ref="A1:I1"/>
    <mergeCell ref="A3:I3"/>
    <mergeCell ref="A5:I5"/>
    <mergeCell ref="A11:A12"/>
    <mergeCell ref="B11:B12"/>
    <mergeCell ref="C11:C12"/>
    <mergeCell ref="D11:D12"/>
    <mergeCell ref="E11:E12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Naslovna</vt:lpstr>
      <vt:lpstr>Prihodi</vt:lpstr>
      <vt:lpstr>Rashodi</vt:lpstr>
      <vt:lpstr>Racun financiranja</vt:lpstr>
      <vt:lpstr>razdjel 1</vt:lpstr>
      <vt:lpstr>razdjel 2</vt:lpstr>
      <vt:lpstr>Plan razv 2021.</vt:lpstr>
    </vt:vector>
  </TitlesOfParts>
  <Company>Grad Sinj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</dc:creator>
  <cp:lastModifiedBy>Jasna</cp:lastModifiedBy>
  <cp:lastPrinted>2021-10-25T14:30:49Z</cp:lastPrinted>
  <dcterms:created xsi:type="dcterms:W3CDTF">2015-11-19T10:48:22Z</dcterms:created>
  <dcterms:modified xsi:type="dcterms:W3CDTF">2021-10-25T14:51:53Z</dcterms:modified>
</cp:coreProperties>
</file>